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5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5a24d1dd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 primeiro" sheetId="1" r:id="R3a86e85a23844e80"/>
    <x:sheet xmlns:r="http://schemas.openxmlformats.org/officeDocument/2006/relationships" name="Dados oficiais" sheetId="2" r:id="Ree15d89002894be2"/>
    <x:sheet xmlns:r="http://schemas.openxmlformats.org/officeDocument/2006/relationships" name="Epidemiologia" sheetId="3" r:id="R67c7ee0a1a8348dc"/>
    <x:sheet xmlns:r="http://schemas.openxmlformats.org/officeDocument/2006/relationships" name="Modelo 1a avaliacao" sheetId="4" r:id="Rcbef9f7981174e54"/>
    <x:sheet xmlns:r="http://schemas.openxmlformats.org/officeDocument/2006/relationships" name="Reavaliacao" sheetId="5" r:id="R662e0169cc2f4847"/>
    <x:sheet xmlns:r="http://schemas.openxmlformats.org/officeDocument/2006/relationships" name="SOM capacidade" sheetId="6" r:id="R4f102bc774f247b4"/>
    <x:sheet xmlns:r="http://schemas.openxmlformats.org/officeDocument/2006/relationships" name="Validação contínua" sheetId="7" r:id="Ra2b617ad2b3b4f6a"/>
    <x:sheet xmlns:r="http://schemas.openxmlformats.org/officeDocument/2006/relationships" name="Fontes" sheetId="8" r:id="R145c7473a5ff47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00x"/>
    <x:numFmt numFmtId="202" formatCode="0.0%"/>
    <x:numFmt numFmtId="203" formatCode="0.00%"/>
    <x:numFmt numFmtId="204" formatCode="R$ #,##0"/>
  </x:numFmts>
  <x:fonts count="7">
    <x:font>
      <x:sz val="11"/>
      <x:name val="Carlito"/>
    </x:font>
    <x:font>
      <x:sz val="10"/>
      <x:color rgb="FF173B3D"/>
      <x:name val="Aptos"/>
    </x:font>
    <x:font>
      <x:b/>
      <x:sz val="18"/>
      <x:color rgb="FFFFFFFF"/>
      <x:name val="Aptos"/>
    </x:font>
    <x:font>
      <x:i/>
      <x:sz val="10"/>
      <x:color rgb="FF2F5555"/>
      <x:name val="Aptos"/>
    </x:font>
    <x:font>
      <x:b/>
      <x:sz val="12"/>
      <x:color rgb="FF173B3D"/>
      <x:name val="Aptos"/>
    </x:font>
    <x:font>
      <x:b/>
      <x:sz val="10"/>
      <x:color rgb="FFFFFFFF"/>
      <x:name val="Aptos"/>
    </x:font>
    <x:font>
      <x:b/>
      <x:sz val="10"/>
      <x:color rgb="FF173B3D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73B3D"/>
      </x:patternFill>
    </x:fill>
    <x:fill>
      <x:patternFill patternType="solid">
        <x:fgColor rgb="FFEFF6F5"/>
      </x:patternFill>
    </x:fill>
    <x:fill>
      <x:patternFill patternType="solid">
        <x:fgColor rgb="FFC6DCDA"/>
      </x:patternFill>
    </x:fill>
    <x:fill>
      <x:patternFill patternType="solid">
        <x:fgColor rgb="FF2F5555"/>
      </x:patternFill>
    </x:fill>
    <x:fill>
      <x:patternFill patternType="solid">
        <x:fgColor rgb="FFDCEAF7"/>
      </x:patternFill>
    </x:fill>
    <x:fill>
      <x:patternFill patternType="solid">
        <x:fgColor rgb="FFFFF1B8"/>
      </x:patternFill>
    </x:fill>
    <x:fill>
      <x:patternFill patternType="solid">
        <x:fgColor rgb="FFF8DFE5"/>
      </x:patternFill>
    </x:fill>
  </x:fills>
  <x:borders count="14">
    <x:border/>
    <x:border>
      <x:left style="thin">
        <x:color rgb="FFCBD8D7"/>
      </x:left>
      <x:top style="thin">
        <x:color rgb="FFCBD8D7"/>
      </x:top>
    </x:border>
    <x:border>
      <x:top style="thin">
        <x:color rgb="FFCBD8D7"/>
      </x:top>
    </x:border>
    <x:border>
      <x:right style="thin">
        <x:color rgb="FFCBD8D7"/>
      </x:right>
      <x:top style="thin">
        <x:color rgb="FFCBD8D7"/>
      </x:top>
    </x:border>
    <x:border>
      <x:left style="thin">
        <x:color rgb="FFCBD8D7"/>
      </x:left>
    </x:border>
    <x:border>
      <x:right style="thin">
        <x:color rgb="FFCBD8D7"/>
      </x:right>
    </x:border>
    <x:border>
      <x:left style="thin">
        <x:color rgb="FFCBD8D7"/>
      </x:left>
      <x:bottom style="thin">
        <x:color rgb="FFCBD8D7"/>
      </x:bottom>
    </x:border>
    <x:border>
      <x:bottom style="thin">
        <x:color rgb="FFCBD8D7"/>
      </x:bottom>
    </x:border>
    <x:border>
      <x:right style="thin">
        <x:color rgb="FFCBD8D7"/>
      </x:right>
      <x:bottom style="thin">
        <x:color rgb="FFCBD8D7"/>
      </x:bottom>
    </x:border>
    <x:border>
      <x:left style="thin">
        <x:color rgb="FFCBD8D7"/>
      </x:left>
      <x:right style="thin">
        <x:color rgb="FFCBD8D7"/>
      </x:right>
      <x:bottom style="thin">
        <x:color rgb="FFCBD8D7"/>
      </x:bottom>
    </x:border>
    <x:border>
      <x:right style="thin">
        <x:color rgb="FFCBD8D7"/>
      </x:right>
      <x:top style="thin">
        <x:color rgb="FFCBD8D7"/>
      </x:top>
      <x:bottom style="thin">
        <x:color rgb="FFCBD8D7"/>
      </x:bottom>
    </x:border>
    <x:border>
      <x:left style="thin">
        <x:color rgb="FFCBD8D7"/>
      </x:left>
      <x:right style="thin">
        <x:color rgb="FFCBD8D7"/>
      </x:right>
      <x:top style="thin">
        <x:color rgb="FFCBD8D7"/>
      </x:top>
      <x:bottom style="thin">
        <x:color rgb="FFCBD8D7"/>
      </x:bottom>
    </x:border>
    <x:border>
      <x:left style="thin">
        <x:color rgb="FFCBD8D7"/>
      </x:left>
      <x:top style="thin">
        <x:color rgb="FFCBD8D7"/>
      </x:top>
      <x:bottom style="thin">
        <x:color rgb="FFCBD8D7"/>
      </x:bottom>
    </x:border>
    <x:border>
      <x:left style="thin">
        <x:color rgb="FFCBD8D7"/>
      </x:left>
      <x:right style="thin">
        <x:color rgb="FFCBD8D7"/>
      </x:right>
      <x:top style="thin">
        <x:color rgb="FFCBD8D7"/>
      </x:top>
    </x:border>
  </x:borders>
  <x:cellStyleXfs count="1">
    <x:xf numFmtId="0" fontId="0" fillId="0" borderId="0"/>
  </x:cellStyleXfs>
  <x:cellXfs count="17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200" fontId="1" fillId="6" borderId="0" xfId="0" applyNumberFormat="1" applyFont="1" applyFill="1" applyBorder="1"/>
    <x:xf numFmtId="201" fontId="1" fillId="6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1" fontId="6" fillId="3" borderId="0" xfId="0" applyNumberFormat="1" applyFont="1" applyFill="1" applyBorder="1"/>
    <x:xf numFmtId="0" fontId="5" fillId="5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/>
    <x:xf numFmtId="0" fontId="1" fillId="6" borderId="5" xfId="0" applyNumberFormat="1" applyFont="1" applyFill="1" applyBorder="1"/>
    <x:xf numFmtId="200" fontId="6" fillId="3" borderId="6" xfId="0" applyNumberFormat="1" applyFont="1" applyFill="1" applyBorder="1"/>
    <x:xf numFmtId="200" fontId="6" fillId="3" borderId="7" xfId="0" applyNumberFormat="1" applyFont="1" applyFill="1" applyBorder="1"/>
    <x:xf numFmtId="201" fontId="6" fillId="3" borderId="7" xfId="0" applyNumberFormat="1" applyFont="1" applyFill="1" applyBorder="1"/>
    <x:xf numFmtId="200" fontId="6" fillId="3" borderId="8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/>
    <x:xf numFmtId="200" fontId="1" fillId="3" borderId="5" xfId="0" applyNumberFormat="1" applyFont="1" applyFill="1" applyBorder="1"/>
    <x:xf numFmtId="200" fontId="6" fillId="4" borderId="6" xfId="0" applyNumberFormat="1" applyFont="1" applyFill="1" applyBorder="1"/>
    <x:xf numFmtId="200" fontId="6" fillId="4" borderId="7" xfId="0" applyNumberFormat="1" applyFont="1" applyFill="1" applyBorder="1"/>
    <x:xf numFmtId="200" fontId="6" fillId="4" borderId="8" xfId="0" applyNumberFormat="1" applyFont="1" applyFill="1" applyBorder="1"/>
    <x:xf numFmtId="202" fontId="1" fillId="0" borderId="0" xfId="0" applyNumberFormat="1" applyFont="1" applyFill="1" applyBorder="1"/>
    <x:xf numFmtId="202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wrapText="1"/>
    </x:xf>
    <x:xf numFmtId="0" fontId="1" fillId="6" borderId="6" xfId="0" applyNumberFormat="1" applyFont="1" applyFill="1" applyBorder="1"/>
    <x:xf numFmtId="200" fontId="1" fillId="6" borderId="7" xfId="0" applyNumberFormat="1" applyFont="1" applyFill="1" applyBorder="1"/>
    <x:xf numFmtId="202" fontId="1" fillId="6" borderId="7" xfId="0" applyNumberFormat="1" applyFont="1" applyFill="1" applyBorder="1"/>
    <x:xf numFmtId="0" fontId="1" fillId="6" borderId="8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203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4" xfId="0" applyNumberFormat="1" applyFont="1" applyFill="1" applyBorder="1"/>
    <x:xf numFmtId="0" fontId="1" fillId="0" borderId="6" xfId="0" applyNumberFormat="1" applyFont="1" applyFill="1" applyBorder="1"/>
    <x:xf numFmtId="200" fontId="1" fillId="0" borderId="7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202" fontId="1" fillId="7" borderId="0" xfId="0" applyNumberFormat="1" applyFont="1" applyFill="1" applyBorder="1"/>
    <x:xf numFmtId="0" fontId="1" fillId="0" borderId="8" xfId="0" applyNumberFormat="1" applyFont="1" applyFill="1" applyBorder="1"/>
    <x:xf numFmtId="200" fontId="1" fillId="0" borderId="9" xfId="0" applyNumberFormat="1" applyFont="1" applyFill="1" applyBorder="1"/>
    <x:xf numFmtId="202" fontId="1" fillId="7" borderId="9" xfId="0" applyNumberFormat="1" applyFont="1" applyFill="1" applyBorder="1"/>
    <x:xf numFmtId="200" fontId="1" fillId="0" borderId="6" xfId="0" applyNumberFormat="1" applyFont="1" applyFill="1" applyBorder="1"/>
    <x:xf numFmtId="0" fontId="1" fillId="0" borderId="10" xfId="0" applyNumberFormat="1" applyFont="1" applyFill="1" applyBorder="1"/>
    <x:xf numFmtId="200" fontId="1" fillId="0" borderId="11" xfId="0" applyNumberFormat="1" applyFont="1" applyFill="1" applyBorder="1"/>
    <x:xf numFmtId="202" fontId="1" fillId="7" borderId="11" xfId="0" applyNumberFormat="1" applyFont="1" applyFill="1" applyBorder="1"/>
    <x:xf numFmtId="200" fontId="1" fillId="0" borderId="12" xfId="0" applyNumberFormat="1" applyFont="1" applyFill="1" applyBorder="1"/>
    <x:xf numFmtId="0" fontId="1" fillId="0" borderId="3" xfId="0" applyNumberFormat="1" applyFont="1" applyFill="1" applyBorder="1"/>
    <x:xf numFmtId="200" fontId="1" fillId="0" borderId="13" xfId="0" applyNumberFormat="1" applyFont="1" applyFill="1" applyBorder="1"/>
    <x:xf numFmtId="202" fontId="1" fillId="7" borderId="13" xfId="0" applyNumberFormat="1" applyFont="1" applyFill="1" applyBorder="1"/>
    <x:xf numFmtId="200" fontId="1" fillId="0" borderId="1" xfId="0" applyNumberFormat="1" applyFont="1" applyFill="1" applyBorder="1"/>
    <x:xf numFmtId="0" fontId="1" fillId="0" borderId="9" xfId="0" applyNumberFormat="1" applyFont="1" applyFill="1" applyBorder="1"/>
    <x:xf numFmtId="0" fontId="1" fillId="0" borderId="1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4" fontId="1" fillId="7" borderId="0" xfId="0" applyNumberFormat="1" applyFont="1" applyFill="1" applyBorder="1"/>
    <x:xf numFmtId="204" fontId="1" fillId="0" borderId="0" xfId="0" applyNumberFormat="1" applyFont="1" applyFill="1" applyBorder="1"/>
    <x:xf numFmtId="0" fontId="1" fillId="0" borderId="5" xfId="0" applyNumberFormat="1" applyFont="1" applyFill="1" applyBorder="1"/>
    <x:xf numFmtId="204" fontId="1" fillId="7" borderId="7" xfId="0" applyNumberFormat="1" applyFont="1" applyFill="1" applyBorder="1"/>
    <x:xf numFmtId="204" fontId="1" fillId="0" borderId="7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1" fillId="0" borderId="7" xfId="0" applyNumberFormat="1" applyFont="1" applyFill="1" applyBorder="1"/>
    <x:xf numFmtId="200" fontId="1" fillId="7" borderId="0" xfId="0" applyNumberFormat="1" applyFont="1" applyFill="1" applyBorder="1"/>
    <x:xf numFmtId="200" fontId="1" fillId="7" borderId="7" xfId="0" applyNumberFormat="1" applyFont="1" applyFill="1" applyBorder="1"/>
    <x:xf numFmtId="202" fontId="1" fillId="7" borderId="7" xfId="0" applyNumberFormat="1" applyFont="1" applyFill="1" applyBorder="1"/>
    <x:xf numFmtId="0" fontId="1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vertical="center" wrapText="1"/>
    </x:xf>
    <x:xf numFmtId="0" fontId="1" fillId="7" borderId="7" xfId="0" applyNumberFormat="1" applyFont="1" applyFill="1" applyBorder="1"/>
    <x:xf numFmtId="202" fontId="1" fillId="0" borderId="7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/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/>
    <x:xf numFmtId="200" fontId="1" fillId="3" borderId="7" xfId="0" applyNumberFormat="1" applyFont="1" applyFill="1" applyBorder="1"/>
    <x:xf numFmtId="0" fontId="1" fillId="3" borderId="8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200" fontId="1" fillId="6" borderId="7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200" fontId="6" fillId="3" borderId="6" xfId="0" applyNumberFormat="1" applyFont="1" applyFill="1" applyBorder="1" applyAlignment="1">
      <x:alignment vertical="center"/>
    </x:xf>
    <x:xf numFmtId="200" fontId="6" fillId="3" borderId="7" xfId="0" applyNumberFormat="1" applyFont="1" applyFill="1" applyBorder="1" applyAlignment="1">
      <x:alignment vertical="center"/>
    </x:xf>
    <x:xf numFmtId="201" fontId="6" fillId="3" borderId="7" xfId="0" applyNumberFormat="1" applyFont="1" applyFill="1" applyBorder="1" applyAlignment="1">
      <x:alignment vertical="center"/>
    </x:xf>
    <x:xf numFmtId="200" fontId="6" fillId="3" borderId="8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200" fontId="6" fillId="4" borderId="6" xfId="0" applyNumberFormat="1" applyFont="1" applyFill="1" applyBorder="1" applyAlignment="1">
      <x:alignment vertical="center"/>
    </x:xf>
    <x:xf numFmtId="200" fontId="6" fillId="4" borderId="7" xfId="0" applyNumberFormat="1" applyFont="1" applyFill="1" applyBorder="1" applyAlignment="1">
      <x:alignment vertical="center"/>
    </x:xf>
    <x:xf numFmtId="200" fontId="6" fillId="4" borderId="8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2" fontId="1" fillId="6" borderId="7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0" borderId="7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/>
    </x:xf>
    <x:xf numFmtId="200" fontId="1" fillId="0" borderId="9" xfId="0" applyNumberFormat="1" applyFont="1" applyFill="1" applyBorder="1" applyAlignment="1">
      <x:alignment vertical="center"/>
    </x:xf>
    <x:xf numFmtId="202" fontId="1" fillId="7" borderId="9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2" fontId="1" fillId="7" borderId="11" xfId="0" applyNumberFormat="1" applyFont="1" applyFill="1" applyBorder="1" applyAlignment="1">
      <x:alignment vertical="center"/>
    </x:xf>
    <x:xf numFmtId="204" fontId="1" fillId="7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4" fontId="1" fillId="7" borderId="7" xfId="0" applyNumberFormat="1" applyFont="1" applyFill="1" applyBorder="1" applyAlignment="1">
      <x:alignment vertical="center"/>
    </x:xf>
    <x:xf numFmtId="204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0" fontId="1" fillId="7" borderId="0" xfId="0" applyNumberFormat="1" applyFont="1" applyFill="1" applyBorder="1" applyAlignment="1">
      <x:alignment vertical="center"/>
    </x:xf>
    <x:xf numFmtId="202" fontId="1" fillId="7" borderId="0" xfId="0" applyNumberFormat="1" applyFont="1" applyFill="1" applyBorder="1" applyAlignment="1">
      <x:alignment vertical="center"/>
    </x:xf>
    <x:xf numFmtId="200" fontId="1" fillId="7" borderId="7" xfId="0" applyNumberFormat="1" applyFont="1" applyFill="1" applyBorder="1" applyAlignment="1">
      <x:alignment vertical="center"/>
    </x:xf>
    <x:xf numFmtId="202" fontId="1" fillId="7" borderId="7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202" fontId="1" fillId="0" borderId="7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561f13ea54f87" /><Relationship Type="http://schemas.openxmlformats.org/officeDocument/2006/relationships/theme" Target="/xl/theme/theme1.xml" Id="R2b6daeba8b204f47" /><Relationship Type="http://schemas.openxmlformats.org/officeDocument/2006/relationships/sharedStrings" Target="/xl/sharedStrings.xml" Id="R8d383e06aa644ad1" /><Relationship Type="http://schemas.openxmlformats.org/officeDocument/2006/relationships/worksheet" Target="/xl/worksheets/sheet1.xml" Id="R3a86e85a23844e80" /><Relationship Type="http://schemas.openxmlformats.org/officeDocument/2006/relationships/worksheet" Target="/xl/worksheets/sheet2.xml" Id="Ree15d89002894be2" /><Relationship Type="http://schemas.openxmlformats.org/officeDocument/2006/relationships/worksheet" Target="/xl/worksheets/sheet3.xml" Id="R67c7ee0a1a8348dc" /><Relationship Type="http://schemas.openxmlformats.org/officeDocument/2006/relationships/worksheet" Target="/xl/worksheets/sheet4.xml" Id="Rcbef9f7981174e54" /><Relationship Type="http://schemas.openxmlformats.org/officeDocument/2006/relationships/worksheet" Target="/xl/worksheets/sheet5.xml" Id="R662e0169cc2f4847" /><Relationship Type="http://schemas.openxmlformats.org/officeDocument/2006/relationships/worksheet" Target="/xl/worksheets/sheet6.xml" Id="R4f102bc774f247b4" /><Relationship Type="http://schemas.openxmlformats.org/officeDocument/2006/relationships/worksheet" Target="/xl/worksheets/sheet7.xml" Id="Ra2b617ad2b3b4f6a" /><Relationship Type="http://schemas.openxmlformats.org/officeDocument/2006/relationships/worksheet" Target="/xl/worksheets/sheet8.xml" Id="R145c7473a5ff474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c7e064f20094e0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9da5ba5084bb484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9fe8d12dc72e4b3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60be0b4b795c491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18f74197fb9b413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Primeiras avaliações por ano — cenários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Demanda anual</c:v>
          </c:tx>
          <c:cat>
            <c:strRef>
              <c:f>'Leia primeiro'!$F$16:$F$18</c:f>
              <c:strCache>
                <c:ptCount val="0"/>
              </c:strCache>
            </c:strRef>
          </c:cat>
          <c:val>
            <c:numRef>
              <c:f>'Leia primeiro'!$G$16:$G$18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População proxy por faixa etária (2026)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População proxy 2026</c:v>
          </c:tx>
          <c:cat>
            <c:strRef>
              <c:f>'Dados oficiais'!$A$25:$A$28</c:f>
              <c:strCache>
                <c:ptCount val="0"/>
              </c:strCache>
            </c:strRef>
          </c:cat>
          <c:val>
            <c:numRef>
              <c:f>'Dados oficiais'!$B$25:$B$28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Demanda anual modelada — pessoas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Demanda anual</c:v>
          </c:tx>
          <c:cat>
            <c:strRef>
              <c:f>'Modelo 1a avaliacao'!$G$15:$G$17</c:f>
              <c:strCache>
                <c:ptCount val="0"/>
              </c:strCache>
            </c:strRef>
          </c:cat>
          <c:val>
            <c:numRef>
              <c:f>'Modelo 1a avaliacao'!$H$15:$H$17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Reavaliações anuais — sensibilidade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Reavaliações/ano</c:v>
          </c:tx>
          <c:cat>
            <c:strRef>
              <c:f>'Reavaliacao'!$A$20:$A$22</c:f>
              <c:strCache>
                <c:ptCount val="0"/>
              </c:strCache>
            </c:strRef>
          </c:cat>
          <c:val>
            <c:numRef>
              <c:f>'Reavaliacao'!$B$20:$B$22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Demanda modelada e capacidade ilustrativa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Demanda anual</c:v>
          </c:tx>
          <c:cat>
            <c:strRef>
              <c:f>'SOM capacidade'!$A$16:$A$18</c:f>
              <c:strCache>
                <c:ptCount val="0"/>
              </c:strCache>
            </c:strRef>
          </c:cat>
          <c:val>
            <c:numRef>
              <c:f>'SOM capacidade'!$B$16:$B$18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Capacidade anual</c:v>
          </c:tx>
          <c:cat>
            <c:strRef>
              <c:f>'SOM capacidade'!$A$16:$A$18</c:f>
              <c:strCache>
                <c:ptCount val="0"/>
              </c:strCache>
            </c:strRef>
          </c:cat>
          <c:val>
            <c:numRef>
              <c:f>'SOM capacidade'!$C$16:$C$18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13</xdr:row>
      <xdr:rowOff>0</xdr:rowOff>
    </xdr:from>
    <xdr:to>
      <xdr:col>13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c7e064f20094e0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6</xdr:col>
      <xdr:colOff>0</xdr:colOff>
      <xdr:row>15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da5ba5084bb484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6</xdr:col>
      <xdr:colOff>0</xdr:colOff>
      <xdr:row>18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fe8d12dc72e4b3b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3</xdr:col>
      <xdr:colOff>0</xdr:colOff>
      <xdr:row>17</xdr:row>
      <xdr:rowOff>0</xdr:rowOff>
    </xdr:from>
    <xdr:to>
      <xdr:col>11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be0b4b795c491c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4</xdr:col>
      <xdr:colOff>0</xdr:colOff>
      <xdr:row>14</xdr:row>
      <xdr:rowOff>0</xdr:rowOff>
    </xdr:from>
    <xdr:to>
      <xdr:col>12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8f74197fb9b413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1cfbef7f1d7416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6b8a9ded8474f9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52b0723b453b409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4b008c63b5e6498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c40850257e4f43c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5" hidden="0" customWidth="1"/>
    <x:col min="3" max="3" width="2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4" t="str">
        <x:v>Clínica NeuroConexxão — dimensionamento de mercado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</x:row>
    <x:row r="2" ht="26" customHeight="1">
      <x:c r="A2" s="8" t="str">
        <x:v>Modelo editável: mercado potencial, demanda anual, reavaliação e capacidade. Atualizado em 08/09/2026.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</x:row>
    <x:row r="3">
      <x:c r="A3" s="114"/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</x:row>
    <x:row r="4">
      <x:c r="A4" s="104" t="str">
        <x:v>Conclusão executiva: há um pool regional relevante, mas prevalência não é mercado. A faixa anual depende de quatro taxas ainda não medidas — questão não resolvida, indicação clínica, busca no ano e acesso/pagamento. Use o modelo como cenário e substitua as células amarelas pelos dados reais de 90 dias.</x:v>
      </x:c>
      <x:c r="B4" s="104"/>
      <x:c r="C4" s="104"/>
      <x:c r="D4" s="104"/>
      <x:c r="E4" s="104"/>
      <x:c r="F4" s="104"/>
      <x:c r="G4" s="104"/>
      <x:c r="H4" s="104"/>
      <x:c r="I4" s="104"/>
      <x:c r="J4" s="104"/>
      <x:c r="K4" s="104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</x:row>
    <x:row r="5">
      <x:c r="A5" s="104"/>
      <x:c r="B5" s="104"/>
      <x:c r="C5" s="104"/>
      <x:c r="D5" s="104"/>
      <x:c r="E5" s="104"/>
      <x:c r="F5" s="104"/>
      <x:c r="G5" s="104"/>
      <x:c r="H5" s="104"/>
      <x:c r="I5" s="104"/>
      <x:c r="J5" s="104"/>
      <x:c r="K5" s="104"/>
      <x:c r="L5" s="114"/>
      <x:c r="M5" s="114"/>
      <x:c r="N5" s="114"/>
      <x:c r="O5" s="114"/>
      <x:c r="P5" s="114"/>
      <x:c r="Q5" s="114"/>
      <x:c r="R5" s="114"/>
      <x:c r="S5" s="114"/>
      <x:c r="T5" s="114"/>
      <x:c r="U5" s="114"/>
      <x:c r="V5" s="114"/>
      <x:c r="W5" s="114"/>
      <x:c r="X5" s="114"/>
      <x:c r="Y5" s="114"/>
      <x:c r="Z5" s="114"/>
    </x:row>
    <x:row r="6">
      <x:c r="A6" s="104"/>
      <x:c r="B6" s="104"/>
      <x:c r="C6" s="104"/>
      <x:c r="D6" s="104"/>
      <x:c r="E6" s="104"/>
      <x:c r="F6" s="104"/>
      <x:c r="G6" s="104"/>
      <x:c r="H6" s="104"/>
      <x:c r="I6" s="104"/>
      <x:c r="J6" s="104"/>
      <x:c r="K6" s="104"/>
      <x:c r="L6" s="114"/>
      <x:c r="M6" s="114"/>
      <x:c r="N6" s="114"/>
      <x:c r="O6" s="114"/>
      <x:c r="P6" s="114"/>
      <x:c r="Q6" s="114"/>
      <x:c r="R6" s="114"/>
      <x:c r="S6" s="114"/>
      <x:c r="T6" s="114"/>
      <x:c r="U6" s="114"/>
      <x:c r="V6" s="114"/>
      <x:c r="W6" s="114"/>
      <x:c r="X6" s="114"/>
      <x:c r="Y6" s="114"/>
      <x:c r="Z6" s="114"/>
    </x:row>
    <x:row r="7">
      <x:c r="A7" s="114"/>
      <x:c r="B7" s="114"/>
      <x:c r="C7" s="114"/>
      <x:c r="D7" s="114"/>
      <x:c r="E7" s="114"/>
      <x:c r="F7" s="114"/>
      <x:c r="G7" s="114"/>
      <x:c r="H7" s="114"/>
      <x:c r="I7" s="114"/>
      <x:c r="J7" s="114"/>
      <x:c r="K7" s="114"/>
      <x:c r="L7" s="114"/>
      <x:c r="M7" s="114"/>
      <x:c r="N7" s="114"/>
      <x:c r="O7" s="114"/>
      <x:c r="P7" s="114"/>
      <x:c r="Q7" s="114"/>
      <x:c r="R7" s="114"/>
      <x:c r="S7" s="114"/>
      <x:c r="T7" s="114"/>
      <x:c r="U7" s="114"/>
      <x:c r="V7" s="114"/>
      <x:c r="W7" s="114"/>
      <x:c r="X7" s="114"/>
      <x:c r="Y7" s="114"/>
      <x:c r="Z7" s="114"/>
    </x:row>
    <x:row r="8">
      <x:c r="A8" s="115" t="str">
        <x:v>Indicador</x:v>
      </x:c>
      <x:c r="B8" s="116" t="str">
        <x:v>Valor</x:v>
      </x:c>
      <x:c r="C8" s="117" t="str">
        <x:v>Leitura</x:v>
      </x:c>
      <x:c r="D8" s="114"/>
      <x:c r="E8" s="115" t="str">
        <x:v>Indicador</x:v>
      </x:c>
      <x:c r="F8" s="116" t="str">
        <x:v>Valor</x:v>
      </x:c>
      <x:c r="G8" s="117" t="str">
        <x:v>Leitura</x:v>
      </x:c>
      <x:c r="H8" s="114"/>
      <x:c r="I8" s="115" t="str">
        <x:v>Indicador</x:v>
      </x:c>
      <x:c r="J8" s="116" t="str">
        <x:v>Valor</x:v>
      </x:c>
      <x:c r="K8" s="117" t="str">
        <x:v>Leitura</x:v>
      </x:c>
      <x:c r="L8" s="114"/>
      <x:c r="M8" s="114"/>
      <x:c r="N8" s="114"/>
      <x:c r="O8" s="114"/>
      <x:c r="P8" s="114"/>
      <x:c r="Q8" s="114"/>
      <x:c r="R8" s="114"/>
      <x:c r="S8" s="114"/>
      <x:c r="T8" s="114"/>
      <x:c r="U8" s="114"/>
      <x:c r="V8" s="114"/>
      <x:c r="W8" s="114"/>
      <x:c r="X8" s="114"/>
      <x:c r="Y8" s="114"/>
      <x:c r="Z8" s="114"/>
    </x:row>
    <x:row r="9">
      <x:c r="A9" s="118" t="str">
        <x:v>População atendível</x:v>
      </x:c>
      <x:c r="B9" s="119" t="n">
        <x:f>'Dados oficiais'!C8</x:f>
        <x:v>1022089</x:v>
      </x:c>
      <x:c r="C9" s="120" t="str">
        <x:v>Base geográfica, não clientes</x:v>
      </x:c>
      <x:c r="D9" s="114"/>
      <x:c r="E9" s="118" t="str">
        <x:v>TEA diagnosticado local</x:v>
      </x:c>
      <x:c r="F9" s="119" t="n">
        <x:v>14415</x:v>
      </x:c>
      <x:c r="G9" s="120" t="str">
        <x:v>Estoque já diagnosticado (Censo 2022)</x:v>
      </x:c>
      <x:c r="H9" s="114"/>
      <x:c r="I9" s="121" t="str">
        <x:v>Capacidade-base ilustrativa</x:v>
      </x:c>
      <x:c r="J9" s="122" t="n">
        <x:f>'SOM capacidade'!D7</x:f>
        <x:v>82</x:v>
      </x:c>
      <x:c r="K9" s="123" t="str">
        <x:v>8 vagas/mês × 85%</x:v>
      </x:c>
      <x:c r="L9" s="114"/>
      <x:c r="M9" s="114"/>
      <x:c r="N9" s="114"/>
      <x:c r="O9" s="114"/>
      <x:c r="P9" s="114"/>
      <x:c r="Q9" s="114"/>
      <x:c r="R9" s="114"/>
      <x:c r="S9" s="114"/>
      <x:c r="T9" s="114"/>
      <x:c r="U9" s="114"/>
      <x:c r="V9" s="114"/>
      <x:c r="W9" s="114"/>
      <x:c r="X9" s="114"/>
      <x:c r="Y9" s="114"/>
      <x:c r="Z9" s="114"/>
    </x:row>
    <x:row r="10">
      <x:c r="A10" s="118" t="str">
        <x:v>Vínculos em planos</x:v>
      </x:c>
      <x:c r="B10" s="119" t="n">
        <x:f>'Dados oficiais'!D18</x:f>
        <x:v>291834</x:v>
      </x:c>
      <x:c r="C10" s="120" t="str">
        <x:v>28,6% da população; teto de acesso</x:v>
      </x:c>
      <x:c r="D10" s="114"/>
      <x:c r="E10" s="118" t="str">
        <x:v>TDAH potencial 6–17</x:v>
      </x:c>
      <x:c r="F10" s="119" t="n">
        <x:f>'Epidemiologia'!D15</x:f>
        <x:v>9311.434943627122</x:v>
      </x:c>
      <x:c r="G10" s="120" t="str">
        <x:v>Referência de 5,29%</x:v>
      </x:c>
      <x:c r="H10" s="114"/>
      <x:c r="I10" s="121" t="str">
        <x:v>Receita bruta ilustrativa</x:v>
      </x:c>
      <x:c r="J10" s="124" t="n">
        <x:f>'SOM capacidade'!F7</x:f>
        <x:v>246000</x:v>
      </x:c>
      <x:c r="K10" s="123" t="str">
        <x:v>Não é lucro nem previsão</x:v>
      </x:c>
      <x:c r="L10" s="114"/>
      <x:c r="M10" s="114"/>
      <x:c r="N10" s="114"/>
      <x:c r="O10" s="114"/>
      <x:c r="P10" s="114"/>
      <x:c r="Q10" s="114"/>
      <x:c r="R10" s="114"/>
      <x:c r="S10" s="114"/>
      <x:c r="T10" s="114"/>
      <x:c r="U10" s="114"/>
      <x:c r="V10" s="114"/>
      <x:c r="W10" s="114"/>
      <x:c r="X10" s="114"/>
      <x:c r="Y10" s="114"/>
      <x:c r="Z10" s="114"/>
    </x:row>
    <x:row r="11">
      <x:c r="A11" s="118" t="str">
        <x:v>Pool compatível — base</x:v>
      </x:c>
      <x:c r="B11" s="119" t="n">
        <x:f>'Modelo 1a avaliacao'!F7</x:f>
        <x:v>33895.97743901506</x:v>
      </x:c>
      <x:c r="C11" s="120" t="str">
        <x:v>Estoque potencial 6–59 anos</x:v>
      </x:c>
      <x:c r="D11" s="114"/>
      <x:c r="E11" s="118" t="str">
        <x:v>TDAH persistente 18–59</x:v>
      </x:c>
      <x:c r="F11" s="119" t="n">
        <x:f>'Epidemiologia'!D16</x:f>
        <x:v>16294.021023840914</x:v>
      </x:c>
      <x:c r="G11" s="120" t="str">
        <x:v>Referência de 2,58%</x:v>
      </x:c>
      <x:c r="H11" s="114"/>
      <x:c r="I11" s="121" t="str">
        <x:v>Preço central público</x:v>
      </x:c>
      <x:c r="J11" s="124" t="n">
        <x:v>3000</x:v>
      </x:c>
      <x:c r="K11" s="123" t="str">
        <x:v>Listagens públicas; confirmar preço real</x:v>
      </x:c>
      <x:c r="L11" s="114"/>
      <x:c r="M11" s="114"/>
      <x:c r="N11" s="114"/>
      <x:c r="O11" s="114"/>
      <x:c r="P11" s="114"/>
      <x:c r="Q11" s="114"/>
      <x:c r="R11" s="114"/>
      <x:c r="S11" s="114"/>
      <x:c r="T11" s="114"/>
      <x:c r="U11" s="114"/>
      <x:c r="V11" s="114"/>
      <x:c r="W11" s="114"/>
      <x:c r="X11" s="114"/>
      <x:c r="Y11" s="114"/>
      <x:c r="Z11" s="114"/>
    </x:row>
    <x:row r="12">
      <x:c r="A12" s="125" t="str">
        <x:v>Demanda anual — base</x:v>
      </x:c>
      <x:c r="B12" s="126" t="n">
        <x:f>'Modelo 1a avaliacao'!K7</x:f>
        <x:v>381</x:v>
      </x:c>
      <x:c r="C12" s="127" t="str">
        <x:v>Cenário de primeira avaliação</x:v>
      </x:c>
      <x:c r="D12" s="114"/>
      <x:c r="E12" s="125" t="str">
        <x:v>Reavaliações/ano — base</x:v>
      </x:c>
      <x:c r="F12" s="126" t="n">
        <x:f>'Reavaliacao'!H7</x:f>
        <x:v>24</x:v>
      </x:c>
      <x:c r="G12" s="127" t="str">
        <x:v>Sensibilidade sobre histórico</x:v>
      </x:c>
      <x:c r="H12" s="114"/>
      <x:c r="I12" s="128" t="str">
        <x:v>Média histórica aproximada</x:v>
      </x:c>
      <x:c r="J12" s="129" t="n">
        <x:f>'Modelo 1a avaliacao'!B24</x:f>
        <x:v>514</x:v>
      </x:c>
      <x:c r="K12" s="130" t="str">
        <x:v>Fluxo interno, não TAM</x:v>
      </x:c>
      <x:c r="L12" s="114"/>
      <x:c r="M12" s="114"/>
      <x:c r="N12" s="114"/>
      <x:c r="O12" s="114"/>
      <x:c r="P12" s="114"/>
      <x:c r="Q12" s="114"/>
      <x:c r="R12" s="114"/>
      <x:c r="S12" s="114"/>
      <x:c r="T12" s="114"/>
      <x:c r="U12" s="114"/>
      <x:c r="V12" s="114"/>
      <x:c r="W12" s="114"/>
      <x:c r="X12" s="114"/>
      <x:c r="Y12" s="114"/>
      <x:c r="Z12" s="114"/>
    </x:row>
    <x:row r="13">
      <x:c r="A13" s="114"/>
      <x:c r="B13" s="114"/>
      <x:c r="C13" s="114"/>
      <x:c r="D13" s="114"/>
      <x:c r="E13" s="114"/>
      <x:c r="F13" s="114"/>
      <x:c r="G13" s="114"/>
      <x:c r="H13" s="114"/>
      <x:c r="I13" s="114"/>
      <x:c r="J13" s="114"/>
      <x:c r="K13" s="114"/>
      <x:c r="L13" s="114"/>
      <x:c r="M13" s="114"/>
      <x:c r="N13" s="114"/>
      <x:c r="O13" s="114"/>
      <x:c r="P13" s="114"/>
      <x:c r="Q13" s="114"/>
      <x:c r="R13" s="114"/>
      <x:c r="S13" s="114"/>
      <x:c r="T13" s="114"/>
      <x:c r="U13" s="114"/>
      <x:c r="V13" s="114"/>
      <x:c r="W13" s="114"/>
      <x:c r="X13" s="114"/>
      <x:c r="Y13" s="114"/>
      <x:c r="Z13" s="114"/>
    </x:row>
    <x:row r="14" ht="25" customHeight="1">
      <x:c r="A14" s="11" t="str">
        <x:v>Faixa de planejamento e o que significa</x:v>
      </x:c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4"/>
      <x:c r="M14" s="114"/>
      <x:c r="N14" s="114"/>
      <x:c r="O14" s="114"/>
      <x:c r="P14" s="114"/>
      <x:c r="Q14" s="114"/>
      <x:c r="R14" s="114"/>
      <x:c r="S14" s="114"/>
      <x:c r="T14" s="114"/>
      <x:c r="U14" s="114"/>
      <x:c r="V14" s="114"/>
      <x:c r="W14" s="114"/>
      <x:c r="X14" s="114"/>
      <x:c r="Y14" s="114"/>
      <x:c r="Z14" s="114"/>
    </x:row>
    <x:row r="15" ht="25" customHeight="1">
      <x:c r="A15" s="22" t="str">
        <x:v>Cenário</x:v>
      </x:c>
      <x:c r="B15" s="23" t="str">
        <x:v>Pool potencial</x:v>
      </x:c>
      <x:c r="C15" s="23" t="str">
        <x:v>Demanda anual</x:v>
      </x:c>
      <x:c r="D15" s="24" t="str">
        <x:v>Interpretação</x:v>
      </x:c>
      <x:c r="E15" s="114"/>
      <x:c r="F15" s="114" t="str">
        <x:v>Cenário</x:v>
      </x:c>
      <x:c r="G15" s="114" t="str">
        <x:v>Demanda anual</x:v>
      </x:c>
      <x:c r="H15" s="114"/>
      <x:c r="I15" s="114"/>
      <x:c r="J15" s="114"/>
      <x:c r="K15" s="114"/>
      <x:c r="L15" s="114"/>
      <x:c r="M15" s="114"/>
      <x:c r="N15" s="114"/>
      <x:c r="O15" s="114"/>
      <x:c r="P15" s="114"/>
      <x:c r="Q15" s="114"/>
      <x:c r="R15" s="114"/>
      <x:c r="S15" s="114"/>
      <x:c r="T15" s="114"/>
      <x:c r="U15" s="114"/>
      <x:c r="V15" s="114"/>
      <x:c r="W15" s="114"/>
      <x:c r="X15" s="114"/>
      <x:c r="Y15" s="114"/>
      <x:c r="Z15" s="114"/>
    </x:row>
    <x:row r="16">
      <x:c r="A16" s="131" t="str">
        <x:f>'Modelo 1a avaliacao'!A6</x:f>
        <x:v>Stress baixo</x:v>
      </x:c>
      <x:c r="B16" s="132" t="n">
        <x:f>'Modelo 1a avaliacao'!F6</x:f>
        <x:v>21942.458993116205</x:v>
      </x:c>
      <x:c r="C16" s="132" t="n">
        <x:f>'Modelo 1a avaliacao'!K6</x:f>
        <x:v>46</x:v>
      </x:c>
      <x:c r="D16" s="133" t="str">
        <x:v>Stress de cauda inferior; não é limite estatístico</x:v>
      </x:c>
      <x:c r="E16" s="114"/>
      <x:c r="F16" s="114" t="str">
        <x:v>Stress baixo</x:v>
      </x:c>
      <x:c r="G16" s="114" t="n">
        <x:f>'Modelo 1a avaliacao'!K6</x:f>
        <x:v>46</x:v>
      </x:c>
      <x:c r="H16" s="114"/>
      <x:c r="I16" s="114"/>
      <x:c r="J16" s="114"/>
      <x:c r="K16" s="114"/>
      <x:c r="L16" s="114"/>
      <x:c r="M16" s="114"/>
      <x:c r="N16" s="114"/>
      <x:c r="O16" s="114"/>
      <x:c r="P16" s="114"/>
      <x:c r="Q16" s="114"/>
      <x:c r="R16" s="114"/>
      <x:c r="S16" s="114"/>
      <x:c r="T16" s="114"/>
      <x:c r="U16" s="114"/>
      <x:c r="V16" s="114"/>
      <x:c r="W16" s="114"/>
      <x:c r="X16" s="114"/>
      <x:c r="Y16" s="114"/>
      <x:c r="Z16" s="114"/>
    </x:row>
    <x:row r="17">
      <x:c r="A17" s="131" t="str">
        <x:f>'Modelo 1a avaliacao'!A7</x:f>
        <x:v>Base de trabalho</x:v>
      </x:c>
      <x:c r="B17" s="132" t="n">
        <x:f>'Modelo 1a avaliacao'!F7</x:f>
        <x:v>33895.97743901506</x:v>
      </x:c>
      <x:c r="C17" s="132" t="n">
        <x:f>'Modelo 1a avaliacao'!K7</x:f>
        <x:v>381</x:v>
      </x:c>
      <x:c r="D17" s="133" t="str">
        <x:v>Melhor ponto de partida editável</x:v>
      </x:c>
      <x:c r="E17" s="114"/>
      <x:c r="F17" s="114" t="str">
        <x:v>Base de trabalho</x:v>
      </x:c>
      <x:c r="G17" s="114" t="n">
        <x:f>'Modelo 1a avaliacao'!K7</x:f>
        <x:v>381</x:v>
      </x:c>
      <x:c r="H17" s="114"/>
      <x:c r="I17" s="114"/>
      <x:c r="J17" s="114"/>
      <x:c r="K17" s="114"/>
      <x:c r="L17" s="114"/>
      <x:c r="M17" s="114"/>
      <x:c r="N17" s="114"/>
      <x:c r="O17" s="114"/>
      <x:c r="P17" s="114"/>
      <x:c r="Q17" s="114"/>
      <x:c r="R17" s="114"/>
      <x:c r="S17" s="114"/>
      <x:c r="T17" s="114"/>
      <x:c r="U17" s="114"/>
      <x:c r="V17" s="114"/>
      <x:c r="W17" s="114"/>
      <x:c r="X17" s="114"/>
      <x:c r="Y17" s="114"/>
      <x:c r="Z17" s="114"/>
    </x:row>
    <x:row r="18">
      <x:c r="A18" s="134" t="str">
        <x:f>'Modelo 1a avaliacao'!A8</x:f>
        <x:v>Stress alto</x:v>
      </x:c>
      <x:c r="B18" s="135" t="n">
        <x:f>'Modelo 1a avaliacao'!F8</x:f>
        <x:v>51664.982721739376</x:v>
      </x:c>
      <x:c r="C18" s="135" t="n">
        <x:f>'Modelo 1a avaliacao'!K8</x:f>
        <x:v>2116</x:v>
      </x:c>
      <x:c r="D18" s="136" t="str">
        <x:v>Stress superior; requer validação da capacidade/oferta</x:v>
      </x:c>
      <x:c r="E18" s="114"/>
      <x:c r="F18" s="114" t="str">
        <x:v>Stress alto</x:v>
      </x:c>
      <x:c r="G18" s="114" t="n">
        <x:f>'Modelo 1a avaliacao'!K8</x:f>
        <x:v>2116</x:v>
      </x:c>
      <x:c r="H18" s="114"/>
      <x:c r="I18" s="114"/>
      <x:c r="J18" s="114"/>
      <x:c r="K18" s="114"/>
      <x:c r="L18" s="114"/>
      <x:c r="M18" s="114"/>
      <x:c r="N18" s="114"/>
      <x:c r="O18" s="114"/>
      <x:c r="P18" s="114"/>
      <x:c r="Q18" s="114"/>
      <x:c r="R18" s="114"/>
      <x:c r="S18" s="114"/>
      <x:c r="T18" s="114"/>
      <x:c r="U18" s="114"/>
      <x:c r="V18" s="114"/>
      <x:c r="W18" s="114"/>
      <x:c r="X18" s="114"/>
      <x:c r="Y18" s="114"/>
      <x:c r="Z18" s="114"/>
    </x:row>
    <x:row r="19">
      <x:c r="A19" s="114"/>
      <x:c r="B19" s="114"/>
      <x:c r="C19" s="114"/>
      <x:c r="D19" s="114"/>
      <x:c r="E19" s="114"/>
      <x:c r="F19" s="114"/>
      <x:c r="G19" s="114"/>
      <x:c r="H19" s="114"/>
      <x:c r="I19" s="114"/>
      <x:c r="J19" s="114"/>
      <x:c r="K19" s="114"/>
      <x:c r="L19" s="114"/>
      <x:c r="M19" s="114"/>
      <x:c r="N19" s="114"/>
      <x:c r="O19" s="114"/>
      <x:c r="P19" s="114"/>
      <x:c r="Q19" s="114"/>
      <x:c r="R19" s="114"/>
      <x:c r="S19" s="114"/>
      <x:c r="T19" s="114"/>
      <x:c r="U19" s="114"/>
      <x:c r="V19" s="114"/>
      <x:c r="W19" s="114"/>
      <x:c r="X19" s="114"/>
      <x:c r="Y19" s="114"/>
      <x:c r="Z19" s="114"/>
    </x:row>
    <x:row r="20">
      <x:c r="A20" s="114"/>
      <x:c r="B20" s="114"/>
      <x:c r="C20" s="114"/>
      <x:c r="D20" s="114"/>
      <x:c r="E20" s="114"/>
      <x:c r="F20" s="114"/>
      <x:c r="G20" s="114"/>
      <x:c r="H20" s="114"/>
      <x:c r="I20" s="114"/>
      <x:c r="J20" s="114"/>
      <x:c r="K20" s="114"/>
      <x:c r="L20" s="114"/>
      <x:c r="M20" s="114"/>
      <x:c r="N20" s="114"/>
      <x:c r="O20" s="114"/>
      <x:c r="P20" s="114"/>
      <x:c r="Q20" s="114"/>
      <x:c r="R20" s="114"/>
      <x:c r="S20" s="114"/>
      <x:c r="T20" s="114"/>
      <x:c r="U20" s="114"/>
      <x:c r="V20" s="114"/>
      <x:c r="W20" s="114"/>
      <x:c r="X20" s="114"/>
      <x:c r="Y20" s="114"/>
      <x:c r="Z20" s="114"/>
    </x:row>
    <x:row r="21">
      <x:c r="A21" s="114"/>
      <x:c r="B21" s="114"/>
      <x:c r="C21" s="114"/>
      <x:c r="D21" s="114"/>
      <x:c r="E21" s="114"/>
      <x:c r="F21" s="114"/>
      <x:c r="G21" s="114"/>
      <x:c r="H21" s="114"/>
      <x:c r="I21" s="114"/>
      <x:c r="J21" s="114"/>
      <x:c r="K21" s="114"/>
      <x:c r="L21" s="114"/>
      <x:c r="M21" s="114"/>
      <x:c r="N21" s="114"/>
      <x:c r="O21" s="114"/>
      <x:c r="P21" s="114"/>
      <x:c r="Q21" s="114"/>
      <x:c r="R21" s="114"/>
      <x:c r="S21" s="114"/>
      <x:c r="T21" s="114"/>
      <x:c r="U21" s="114"/>
      <x:c r="V21" s="114"/>
      <x:c r="W21" s="114"/>
      <x:c r="X21" s="114"/>
      <x:c r="Y21" s="114"/>
      <x:c r="Z21" s="114"/>
    </x:row>
    <x:row r="22">
      <x:c r="A22" s="114"/>
      <x:c r="B22" s="114"/>
      <x:c r="C22" s="114"/>
      <x:c r="D22" s="114"/>
      <x:c r="E22" s="114"/>
      <x:c r="F22" s="114"/>
      <x:c r="G22" s="114"/>
      <x:c r="H22" s="114"/>
      <x:c r="I22" s="114"/>
      <x:c r="J22" s="114"/>
      <x:c r="K22" s="114"/>
      <x:c r="L22" s="114"/>
      <x:c r="M22" s="114"/>
      <x:c r="N22" s="114"/>
      <x:c r="O22" s="114"/>
      <x:c r="P22" s="114"/>
      <x:c r="Q22" s="114"/>
      <x:c r="R22" s="114"/>
      <x:c r="S22" s="114"/>
      <x:c r="T22" s="114"/>
      <x:c r="U22" s="114"/>
      <x:c r="V22" s="114"/>
      <x:c r="W22" s="114"/>
      <x:c r="X22" s="114"/>
      <x:c r="Y22" s="114"/>
      <x:c r="Z22" s="114"/>
    </x:row>
    <x:row r="23">
      <x:c r="A23" s="114"/>
      <x:c r="B23" s="114"/>
      <x:c r="C23" s="114"/>
      <x:c r="D23" s="114"/>
      <x:c r="E23" s="114"/>
      <x:c r="F23" s="114"/>
      <x:c r="G23" s="114"/>
      <x:c r="H23" s="114"/>
      <x:c r="I23" s="114"/>
      <x:c r="J23" s="114"/>
      <x:c r="K23" s="114"/>
      <x:c r="L23" s="114"/>
      <x:c r="M23" s="114"/>
      <x:c r="N23" s="114"/>
      <x:c r="O23" s="114"/>
      <x:c r="P23" s="114"/>
      <x:c r="Q23" s="114"/>
      <x:c r="R23" s="114"/>
      <x:c r="S23" s="114"/>
      <x:c r="T23" s="114"/>
      <x:c r="U23" s="114"/>
      <x:c r="V23" s="114"/>
      <x:c r="W23" s="114"/>
      <x:c r="X23" s="114"/>
      <x:c r="Y23" s="114"/>
      <x:c r="Z23" s="114"/>
    </x:row>
    <x:row r="24">
      <x:c r="A24" s="114"/>
      <x:c r="B24" s="114"/>
      <x:c r="C24" s="114"/>
      <x:c r="D24" s="114"/>
      <x:c r="E24" s="114"/>
      <x:c r="F24" s="114"/>
      <x:c r="G24" s="114"/>
      <x:c r="H24" s="114"/>
      <x:c r="I24" s="114"/>
      <x:c r="J24" s="114"/>
      <x:c r="K24" s="114"/>
      <x:c r="L24" s="114"/>
      <x:c r="M24" s="114"/>
      <x:c r="N24" s="114"/>
      <x:c r="O24" s="114"/>
      <x:c r="P24" s="114"/>
      <x:c r="Q24" s="114"/>
      <x:c r="R24" s="114"/>
      <x:c r="S24" s="114"/>
      <x:c r="T24" s="114"/>
      <x:c r="U24" s="114"/>
      <x:c r="V24" s="114"/>
      <x:c r="W24" s="114"/>
      <x:c r="X24" s="114"/>
      <x:c r="Y24" s="114"/>
      <x:c r="Z24" s="114"/>
    </x:row>
    <x:row r="25">
      <x:c r="A25" s="114"/>
      <x:c r="B25" s="114"/>
      <x:c r="C25" s="114"/>
      <x:c r="D25" s="114"/>
      <x:c r="E25" s="114"/>
      <x:c r="F25" s="114"/>
      <x:c r="G25" s="114"/>
      <x:c r="H25" s="114"/>
      <x:c r="I25" s="114"/>
      <x:c r="J25" s="114"/>
      <x:c r="K25" s="114"/>
      <x:c r="L25" s="114"/>
      <x:c r="M25" s="114"/>
      <x:c r="N25" s="114"/>
      <x:c r="O25" s="114"/>
      <x:c r="P25" s="114"/>
      <x:c r="Q25" s="114"/>
      <x:c r="R25" s="114"/>
      <x:c r="S25" s="114"/>
      <x:c r="T25" s="114"/>
      <x:c r="U25" s="114"/>
      <x:c r="V25" s="114"/>
      <x:c r="W25" s="114"/>
      <x:c r="X25" s="114"/>
      <x:c r="Y25" s="114"/>
      <x:c r="Z25" s="114"/>
    </x:row>
    <x:row r="26">
      <x:c r="A26" s="114"/>
      <x:c r="B26" s="114"/>
      <x:c r="C26" s="114"/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4"/>
      <x:c r="N26" s="114"/>
      <x:c r="O26" s="114"/>
      <x:c r="P26" s="114"/>
      <x:c r="Q26" s="114"/>
      <x:c r="R26" s="114"/>
      <x:c r="S26" s="114"/>
      <x:c r="T26" s="114"/>
      <x:c r="U26" s="114"/>
      <x:c r="V26" s="114"/>
      <x:c r="W26" s="114"/>
      <x:c r="X26" s="114"/>
      <x:c r="Y26" s="114"/>
      <x:c r="Z26" s="114"/>
    </x:row>
    <x:row r="27">
      <x:c r="A27" s="114"/>
      <x:c r="B27" s="114"/>
      <x:c r="C27" s="114"/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4"/>
      <x:c r="N27" s="114"/>
      <x:c r="O27" s="114"/>
      <x:c r="P27" s="114"/>
      <x:c r="Q27" s="114"/>
      <x:c r="R27" s="114"/>
      <x:c r="S27" s="114"/>
      <x:c r="T27" s="114"/>
      <x:c r="U27" s="114"/>
      <x:c r="V27" s="114"/>
      <x:c r="W27" s="114"/>
      <x:c r="X27" s="114"/>
      <x:c r="Y27" s="114"/>
      <x:c r="Z27" s="114"/>
    </x:row>
    <x:row r="28">
      <x:c r="A28" s="114"/>
      <x:c r="B28" s="114"/>
      <x:c r="C28" s="114"/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4"/>
      <x:c r="N28" s="114"/>
      <x:c r="O28" s="114"/>
      <x:c r="P28" s="114"/>
      <x:c r="Q28" s="114"/>
      <x:c r="R28" s="114"/>
      <x:c r="S28" s="114"/>
      <x:c r="T28" s="114"/>
      <x:c r="U28" s="114"/>
      <x:c r="V28" s="114"/>
      <x:c r="W28" s="114"/>
      <x:c r="X28" s="114"/>
      <x:c r="Y28" s="114"/>
      <x:c r="Z28" s="114"/>
    </x:row>
    <x:row r="29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4"/>
      <x:c r="N29" s="114"/>
      <x:c r="O29" s="114"/>
      <x:c r="P29" s="114"/>
      <x:c r="Q29" s="114"/>
      <x:c r="R29" s="114"/>
      <x:c r="S29" s="114"/>
      <x:c r="T29" s="114"/>
      <x:c r="U29" s="114"/>
      <x:c r="V29" s="114"/>
      <x:c r="W29" s="114"/>
      <x:c r="X29" s="114"/>
      <x:c r="Y29" s="114"/>
      <x:c r="Z29" s="114"/>
    </x:row>
    <x:row r="30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4"/>
      <x:c r="N30" s="114"/>
      <x:c r="O30" s="114"/>
      <x:c r="P30" s="114"/>
      <x:c r="Q30" s="114"/>
      <x:c r="R30" s="114"/>
      <x:c r="S30" s="114"/>
      <x:c r="T30" s="114"/>
      <x:c r="U30" s="114"/>
      <x:c r="V30" s="114"/>
      <x:c r="W30" s="114"/>
      <x:c r="X30" s="114"/>
      <x:c r="Y30" s="114"/>
      <x:c r="Z30" s="114"/>
    </x:row>
    <x:row r="31" ht="25" customHeight="1">
      <x:c r="A31" s="11" t="str">
        <x:v>Decisão recomendada</x:v>
      </x:c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4"/>
      <x:c r="M31" s="114"/>
      <x:c r="N31" s="114"/>
      <x:c r="O31" s="114"/>
      <x:c r="P31" s="114"/>
      <x:c r="Q31" s="114"/>
      <x:c r="R31" s="114"/>
      <x:c r="S31" s="114"/>
      <x:c r="T31" s="114"/>
      <x:c r="U31" s="114"/>
      <x:c r="V31" s="114"/>
      <x:c r="W31" s="114"/>
      <x:c r="X31" s="114"/>
      <x:c r="Y31" s="114"/>
      <x:c r="Z31" s="114"/>
    </x:row>
    <x:row r="32">
      <x:c r="A32" s="111" t="str">
        <x:v>A equipe não precisa capturar uma fatia grande do mercado para justificar o próximo passo. No exemplo editável, oito vagas mensais a 85% geram cerca de 82 avaliações concluídas/ano. A prioridade continua sendo tornar a equipe uma opção clara e medir o funil; anúncios amplos vêm depois de capacidade, triagem, preço e encaminhamento estarem definidos.</x:v>
      </x:c>
      <x:c r="B32" s="111"/>
      <x:c r="C32" s="111"/>
      <x:c r="D32" s="111"/>
      <x:c r="E32" s="111"/>
      <x:c r="F32" s="111"/>
      <x:c r="G32" s="111"/>
      <x:c r="H32" s="111"/>
      <x:c r="I32" s="111"/>
      <x:c r="J32" s="111"/>
      <x:c r="K32" s="111"/>
      <x:c r="L32" s="114"/>
      <x:c r="M32" s="114"/>
      <x:c r="N32" s="114"/>
      <x:c r="O32" s="114"/>
      <x:c r="P32" s="114"/>
      <x:c r="Q32" s="114"/>
      <x:c r="R32" s="114"/>
      <x:c r="S32" s="114"/>
      <x:c r="T32" s="114"/>
      <x:c r="U32" s="114"/>
      <x:c r="V32" s="114"/>
      <x:c r="W32" s="114"/>
      <x:c r="X32" s="114"/>
      <x:c r="Y32" s="114"/>
      <x:c r="Z32" s="114"/>
    </x:row>
    <x:row r="33">
      <x:c r="A33" s="111"/>
      <x:c r="B33" s="111"/>
      <x:c r="C33" s="111"/>
      <x:c r="D33" s="111"/>
      <x:c r="E33" s="111"/>
      <x:c r="F33" s="111"/>
      <x:c r="G33" s="111"/>
      <x:c r="H33" s="111"/>
      <x:c r="I33" s="111"/>
      <x:c r="J33" s="111"/>
      <x:c r="K33" s="111"/>
      <x:c r="L33" s="114"/>
      <x:c r="M33" s="114"/>
      <x:c r="N33" s="114"/>
      <x:c r="O33" s="114"/>
      <x:c r="P33" s="114"/>
      <x:c r="Q33" s="114"/>
      <x:c r="R33" s="114"/>
      <x:c r="S33" s="114"/>
      <x:c r="T33" s="114"/>
      <x:c r="U33" s="114"/>
      <x:c r="V33" s="114"/>
      <x:c r="W33" s="114"/>
      <x:c r="X33" s="114"/>
      <x:c r="Y33" s="114"/>
      <x:c r="Z33" s="114"/>
    </x:row>
    <x:row r="34">
      <x:c r="A34" s="111"/>
      <x:c r="B34" s="111"/>
      <x:c r="C34" s="111"/>
      <x:c r="D34" s="111"/>
      <x:c r="E34" s="111"/>
      <x:c r="F34" s="111"/>
      <x:c r="G34" s="111"/>
      <x:c r="H34" s="111"/>
      <x:c r="I34" s="111"/>
      <x:c r="J34" s="111"/>
      <x:c r="K34" s="111"/>
      <x:c r="L34" s="114"/>
      <x:c r="M34" s="114"/>
      <x:c r="N34" s="114"/>
      <x:c r="O34" s="114"/>
      <x:c r="P34" s="114"/>
      <x:c r="Q34" s="114"/>
      <x:c r="R34" s="114"/>
      <x:c r="S34" s="114"/>
      <x:c r="T34" s="114"/>
      <x:c r="U34" s="114"/>
      <x:c r="V34" s="114"/>
      <x:c r="W34" s="114"/>
      <x:c r="X34" s="114"/>
      <x:c r="Y34" s="114"/>
      <x:c r="Z34" s="114"/>
    </x:row>
    <x:row r="35">
      <x:c r="A35" s="111"/>
      <x:c r="B35" s="111"/>
      <x:c r="C35" s="111"/>
      <x:c r="D35" s="111"/>
      <x:c r="E35" s="111"/>
      <x:c r="F35" s="111"/>
      <x:c r="G35" s="111"/>
      <x:c r="H35" s="111"/>
      <x:c r="I35" s="111"/>
      <x:c r="J35" s="111"/>
      <x:c r="K35" s="111"/>
      <x:c r="L35" s="114"/>
      <x:c r="M35" s="114"/>
      <x:c r="N35" s="114"/>
      <x:c r="O35" s="114"/>
      <x:c r="P35" s="114"/>
      <x:c r="Q35" s="114"/>
      <x:c r="R35" s="114"/>
      <x:c r="S35" s="114"/>
      <x:c r="T35" s="114"/>
      <x:c r="U35" s="114"/>
      <x:c r="V35" s="114"/>
      <x:c r="W35" s="114"/>
      <x:c r="X35" s="114"/>
      <x:c r="Y35" s="114"/>
      <x:c r="Z35" s="114"/>
    </x:row>
    <x:row r="36">
      <x:c r="A36" s="111"/>
      <x:c r="B36" s="111"/>
      <x:c r="C36" s="111"/>
      <x:c r="D36" s="111"/>
      <x:c r="E36" s="111"/>
      <x:c r="F36" s="111"/>
      <x:c r="G36" s="111"/>
      <x:c r="H36" s="111"/>
      <x:c r="I36" s="111"/>
      <x:c r="J36" s="111"/>
      <x:c r="K36" s="111"/>
      <x:c r="L36" s="114"/>
      <x:c r="M36" s="114"/>
      <x:c r="N36" s="114"/>
      <x:c r="O36" s="114"/>
      <x:c r="P36" s="114"/>
      <x:c r="Q36" s="114"/>
      <x:c r="R36" s="114"/>
      <x:c r="S36" s="114"/>
      <x:c r="T36" s="114"/>
      <x:c r="U36" s="114"/>
      <x:c r="V36" s="114"/>
      <x:c r="W36" s="114"/>
      <x:c r="X36" s="114"/>
      <x:c r="Y36" s="114"/>
      <x:c r="Z36" s="114"/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  <x:c r="R37" s="114"/>
      <x:c r="S37" s="114"/>
      <x:c r="T37" s="114"/>
      <x:c r="U37" s="114"/>
      <x:c r="V37" s="114"/>
      <x:c r="W37" s="114"/>
      <x:c r="X37" s="114"/>
      <x:c r="Y37" s="114"/>
      <x:c r="Z37" s="114"/>
    </x:row>
    <x:row r="38">
      <x:c r="A38" s="113" t="str">
        <x:v>Limite essencial: nenhuma fonte permite contar diretamente pessoas neurodivergentes que ainda não sabem, nunca foram avaliadas ou precisam ser reavaliadas. A planilha aproxima esse grupo sem vender prevalência como demanda. O resultado só se torna uma estimativa local de confiança após o registro prospectivo de 90 dias.</x:v>
      </x:c>
      <x:c r="B38" s="113"/>
      <x:c r="C38" s="113"/>
      <x:c r="D38" s="113"/>
      <x:c r="E38" s="113"/>
      <x:c r="F38" s="113"/>
      <x:c r="G38" s="113"/>
      <x:c r="H38" s="113"/>
      <x:c r="I38" s="113"/>
      <x:c r="J38" s="113"/>
      <x:c r="K38" s="113"/>
      <x:c r="L38" s="114"/>
      <x:c r="M38" s="114"/>
      <x:c r="N38" s="114"/>
      <x:c r="O38" s="114"/>
      <x:c r="P38" s="114"/>
      <x:c r="Q38" s="114"/>
      <x:c r="R38" s="114"/>
      <x:c r="S38" s="114"/>
      <x:c r="T38" s="114"/>
      <x:c r="U38" s="114"/>
      <x:c r="V38" s="114"/>
      <x:c r="W38" s="114"/>
      <x:c r="X38" s="114"/>
      <x:c r="Y38" s="114"/>
      <x:c r="Z38" s="114"/>
    </x:row>
    <x:row r="39">
      <x:c r="A39" s="113"/>
      <x:c r="B39" s="113"/>
      <x:c r="C39" s="113"/>
      <x:c r="D39" s="113"/>
      <x:c r="E39" s="113"/>
      <x:c r="F39" s="113"/>
      <x:c r="G39" s="113"/>
      <x:c r="H39" s="113"/>
      <x:c r="I39" s="113"/>
      <x:c r="J39" s="113"/>
      <x:c r="K39" s="113"/>
      <x:c r="L39" s="114"/>
      <x:c r="M39" s="114"/>
      <x:c r="N39" s="114"/>
      <x:c r="O39" s="114"/>
      <x:c r="P39" s="114"/>
      <x:c r="Q39" s="114"/>
      <x:c r="R39" s="114"/>
      <x:c r="S39" s="114"/>
      <x:c r="T39" s="114"/>
      <x:c r="U39" s="114"/>
      <x:c r="V39" s="114"/>
      <x:c r="W39" s="114"/>
      <x:c r="X39" s="114"/>
      <x:c r="Y39" s="114"/>
      <x:c r="Z39" s="114"/>
    </x:row>
    <x:row r="40">
      <x:c r="A40" s="113"/>
      <x:c r="B40" s="113"/>
      <x:c r="C40" s="113"/>
      <x:c r="D40" s="113"/>
      <x:c r="E40" s="113"/>
      <x:c r="F40" s="113"/>
      <x:c r="G40" s="113"/>
      <x:c r="H40" s="113"/>
      <x:c r="I40" s="113"/>
      <x:c r="J40" s="113"/>
      <x:c r="K40" s="113"/>
      <x:c r="L40" s="114"/>
      <x:c r="M40" s="114"/>
      <x:c r="N40" s="114"/>
      <x:c r="O40" s="114"/>
      <x:c r="P40" s="114"/>
      <x:c r="Q40" s="114"/>
      <x:c r="R40" s="114"/>
      <x:c r="S40" s="114"/>
      <x:c r="T40" s="114"/>
      <x:c r="U40" s="114"/>
      <x:c r="V40" s="114"/>
      <x:c r="W40" s="114"/>
      <x:c r="X40" s="114"/>
      <x:c r="Y40" s="114"/>
      <x:c r="Z40" s="114"/>
    </x:row>
    <x:row r="41">
      <x:c r="A41" s="113"/>
      <x:c r="B41" s="113"/>
      <x:c r="C41" s="113"/>
      <x:c r="D41" s="113"/>
      <x:c r="E41" s="113"/>
      <x:c r="F41" s="113"/>
      <x:c r="G41" s="113"/>
      <x:c r="H41" s="113"/>
      <x:c r="I41" s="113"/>
      <x:c r="J41" s="113"/>
      <x:c r="K41" s="113"/>
      <x:c r="L41" s="114"/>
      <x:c r="M41" s="114"/>
      <x:c r="N41" s="114"/>
      <x:c r="O41" s="114"/>
      <x:c r="P41" s="114"/>
      <x:c r="Q41" s="114"/>
      <x:c r="R41" s="114"/>
      <x:c r="S41" s="114"/>
      <x:c r="T41" s="114"/>
      <x:c r="U41" s="114"/>
      <x:c r="V41" s="114"/>
      <x:c r="W41" s="114"/>
      <x:c r="X41" s="114"/>
      <x:c r="Y41" s="114"/>
      <x:c r="Z41" s="114"/>
    </x:row>
    <x:row r="42">
      <x:c r="A42" s="114"/>
      <x:c r="B42" s="114"/>
      <x:c r="C42" s="114"/>
      <x:c r="D42" s="114"/>
      <x:c r="E42" s="114"/>
      <x:c r="F42" s="114"/>
      <x:c r="G42" s="114"/>
      <x:c r="H42" s="114"/>
      <x:c r="I42" s="114"/>
      <x:c r="J42" s="114"/>
      <x:c r="K42" s="114"/>
      <x:c r="L42" s="114"/>
      <x:c r="M42" s="114"/>
      <x:c r="N42" s="114"/>
      <x:c r="O42" s="114"/>
      <x:c r="P42" s="114"/>
      <x:c r="Q42" s="114"/>
      <x:c r="R42" s="114"/>
      <x:c r="S42" s="114"/>
      <x:c r="T42" s="114"/>
      <x:c r="U42" s="114"/>
      <x:c r="V42" s="114"/>
      <x:c r="W42" s="114"/>
      <x:c r="X42" s="114"/>
      <x:c r="Y42" s="114"/>
      <x:c r="Z42" s="114"/>
    </x:row>
    <x:row r="43">
      <x:c r="A43" s="114"/>
      <x:c r="B43" s="114"/>
      <x:c r="C43" s="114"/>
      <x:c r="D43" s="114"/>
      <x:c r="E43" s="114"/>
      <x:c r="F43" s="114"/>
      <x:c r="G43" s="114"/>
      <x:c r="H43" s="114"/>
      <x:c r="I43" s="114"/>
      <x:c r="J43" s="114"/>
      <x:c r="K43" s="114"/>
      <x:c r="L43" s="114"/>
      <x:c r="M43" s="114"/>
      <x:c r="N43" s="114"/>
      <x:c r="O43" s="114"/>
      <x:c r="P43" s="114"/>
      <x:c r="Q43" s="114"/>
      <x:c r="R43" s="114"/>
      <x:c r="S43" s="114"/>
      <x:c r="T43" s="114"/>
      <x:c r="U43" s="114"/>
      <x:c r="V43" s="114"/>
      <x:c r="W43" s="114"/>
      <x:c r="X43" s="114"/>
      <x:c r="Y43" s="114"/>
      <x:c r="Z43" s="114"/>
    </x:row>
    <x:row r="44">
      <x:c r="A44" s="114"/>
      <x:c r="B44" s="114"/>
      <x:c r="C44" s="114"/>
      <x:c r="D44" s="114"/>
      <x:c r="E44" s="114"/>
      <x:c r="F44" s="114"/>
      <x:c r="G44" s="114"/>
      <x:c r="H44" s="114"/>
      <x:c r="I44" s="114"/>
      <x:c r="J44" s="114"/>
      <x:c r="K44" s="114"/>
      <x:c r="L44" s="114"/>
      <x:c r="M44" s="114"/>
      <x:c r="N44" s="114"/>
      <x:c r="O44" s="114"/>
      <x:c r="P44" s="114"/>
      <x:c r="Q44" s="114"/>
      <x:c r="R44" s="114"/>
      <x:c r="S44" s="114"/>
      <x:c r="T44" s="114"/>
      <x:c r="U44" s="114"/>
      <x:c r="V44" s="114"/>
      <x:c r="W44" s="114"/>
      <x:c r="X44" s="114"/>
      <x:c r="Y44" s="114"/>
      <x:c r="Z44" s="114"/>
    </x:row>
    <x:row r="45">
      <x:c r="A45" s="114"/>
      <x:c r="B45" s="114"/>
      <x:c r="C45" s="114"/>
      <x:c r="D45" s="114"/>
      <x:c r="E45" s="114"/>
      <x:c r="F45" s="114"/>
      <x:c r="G45" s="114"/>
      <x:c r="H45" s="114"/>
      <x:c r="I45" s="114"/>
      <x:c r="J45" s="114"/>
      <x:c r="K45" s="114"/>
      <x:c r="L45" s="114"/>
      <x:c r="M45" s="114"/>
      <x:c r="N45" s="114"/>
      <x:c r="O45" s="114"/>
      <x:c r="P45" s="114"/>
      <x:c r="Q45" s="114"/>
      <x:c r="R45" s="114"/>
      <x:c r="S45" s="114"/>
      <x:c r="T45" s="114"/>
      <x:c r="U45" s="114"/>
      <x:c r="V45" s="114"/>
      <x:c r="W45" s="114"/>
      <x:c r="X45" s="114"/>
      <x:c r="Y45" s="114"/>
      <x:c r="Z45" s="114"/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  <x:c r="R46" s="114"/>
      <x:c r="S46" s="114"/>
      <x:c r="T46" s="114"/>
      <x:c r="U46" s="114"/>
      <x:c r="V46" s="114"/>
      <x:c r="W46" s="114"/>
      <x:c r="X46" s="114"/>
      <x:c r="Y46" s="114"/>
      <x:c r="Z46" s="114"/>
    </x:row>
    <x:row r="47">
      <x:c r="A47" s="114"/>
      <x:c r="B47" s="114"/>
      <x:c r="C47" s="114"/>
      <x:c r="D47" s="114"/>
      <x:c r="E47" s="114"/>
      <x:c r="F47" s="114"/>
      <x:c r="G47" s="114"/>
      <x:c r="H47" s="114"/>
      <x:c r="I47" s="114"/>
      <x:c r="J47" s="114"/>
      <x:c r="K47" s="114"/>
      <x:c r="L47" s="114"/>
      <x:c r="M47" s="114"/>
      <x:c r="N47" s="114"/>
      <x:c r="O47" s="114"/>
      <x:c r="P47" s="114"/>
      <x:c r="Q47" s="114"/>
      <x:c r="R47" s="114"/>
      <x:c r="S47" s="114"/>
      <x:c r="T47" s="114"/>
      <x:c r="U47" s="114"/>
      <x:c r="V47" s="114"/>
      <x:c r="W47" s="114"/>
      <x:c r="X47" s="114"/>
      <x:c r="Y47" s="114"/>
      <x:c r="Z47" s="114"/>
    </x:row>
    <x:row r="48">
      <x:c r="A48" s="114"/>
      <x:c r="B48" s="114"/>
      <x:c r="C48" s="114"/>
      <x:c r="D48" s="114"/>
      <x:c r="E48" s="114"/>
      <x:c r="F48" s="114"/>
      <x:c r="G48" s="114"/>
      <x:c r="H48" s="114"/>
      <x:c r="I48" s="114"/>
      <x:c r="J48" s="114"/>
      <x:c r="K48" s="114"/>
      <x:c r="L48" s="114"/>
      <x:c r="M48" s="114"/>
      <x:c r="N48" s="114"/>
      <x:c r="O48" s="114"/>
      <x:c r="P48" s="114"/>
      <x:c r="Q48" s="114"/>
      <x:c r="R48" s="114"/>
      <x:c r="S48" s="114"/>
      <x:c r="T48" s="114"/>
      <x:c r="U48" s="114"/>
      <x:c r="V48" s="114"/>
      <x:c r="W48" s="114"/>
      <x:c r="X48" s="114"/>
      <x:c r="Y48" s="114"/>
      <x:c r="Z48" s="114"/>
    </x:row>
    <x:row r="49">
      <x:c r="A49" s="114"/>
      <x:c r="B49" s="114"/>
      <x:c r="C49" s="114"/>
      <x:c r="D49" s="114"/>
      <x:c r="E49" s="114"/>
      <x:c r="F49" s="114"/>
      <x:c r="G49" s="114"/>
      <x:c r="H49" s="114"/>
      <x:c r="I49" s="114"/>
      <x:c r="J49" s="114"/>
      <x:c r="K49" s="114"/>
      <x:c r="L49" s="114"/>
      <x:c r="M49" s="114"/>
      <x:c r="N49" s="114"/>
      <x:c r="O49" s="114"/>
      <x:c r="P49" s="114"/>
      <x:c r="Q49" s="114"/>
      <x:c r="R49" s="114"/>
      <x:c r="S49" s="114"/>
      <x:c r="T49" s="114"/>
      <x:c r="U49" s="114"/>
      <x:c r="V49" s="114"/>
      <x:c r="W49" s="114"/>
      <x:c r="X49" s="114"/>
      <x:c r="Y49" s="114"/>
      <x:c r="Z49" s="114"/>
    </x:row>
    <x:row r="50">
      <x:c r="A50" s="114"/>
      <x:c r="B50" s="114"/>
      <x:c r="C50" s="114"/>
      <x:c r="D50" s="114"/>
      <x:c r="E50" s="114"/>
      <x:c r="F50" s="114"/>
      <x:c r="G50" s="114"/>
      <x:c r="H50" s="114"/>
      <x:c r="I50" s="114"/>
      <x:c r="J50" s="114"/>
      <x:c r="K50" s="114"/>
      <x:c r="L50" s="114"/>
      <x:c r="M50" s="114"/>
      <x:c r="N50" s="114"/>
      <x:c r="O50" s="114"/>
      <x:c r="P50" s="114"/>
      <x:c r="Q50" s="114"/>
      <x:c r="R50" s="114"/>
      <x:c r="S50" s="114"/>
      <x:c r="T50" s="114"/>
      <x:c r="U50" s="114"/>
      <x:c r="V50" s="114"/>
      <x:c r="W50" s="114"/>
      <x:c r="X50" s="114"/>
      <x:c r="Y50" s="114"/>
      <x:c r="Z50" s="114"/>
    </x:row>
    <x:row r="51">
      <x:c r="A51" s="114"/>
      <x:c r="B51" s="114"/>
      <x:c r="C51" s="114"/>
      <x:c r="D51" s="114"/>
      <x:c r="E51" s="114"/>
      <x:c r="F51" s="114"/>
      <x:c r="G51" s="114"/>
      <x:c r="H51" s="114"/>
      <x:c r="I51" s="114"/>
      <x:c r="J51" s="114"/>
      <x:c r="K51" s="114"/>
      <x:c r="L51" s="114"/>
      <x:c r="M51" s="114"/>
      <x:c r="N51" s="114"/>
      <x:c r="O51" s="114"/>
      <x:c r="P51" s="114"/>
      <x:c r="Q51" s="114"/>
      <x:c r="R51" s="114"/>
      <x:c r="S51" s="114"/>
      <x:c r="T51" s="114"/>
      <x:c r="U51" s="114"/>
      <x:c r="V51" s="114"/>
      <x:c r="W51" s="114"/>
      <x:c r="X51" s="114"/>
      <x:c r="Y51" s="114"/>
      <x:c r="Z51" s="114"/>
    </x:row>
    <x:row r="52">
      <x:c r="A52" s="114"/>
      <x:c r="B52" s="114"/>
      <x:c r="C52" s="114"/>
      <x:c r="D52" s="114"/>
      <x:c r="E52" s="114"/>
      <x:c r="F52" s="114"/>
      <x:c r="G52" s="114"/>
      <x:c r="H52" s="114"/>
      <x:c r="I52" s="114"/>
      <x:c r="J52" s="114"/>
      <x:c r="K52" s="114"/>
      <x:c r="L52" s="114"/>
      <x:c r="M52" s="114"/>
      <x:c r="N52" s="114"/>
      <x:c r="O52" s="114"/>
      <x:c r="P52" s="114"/>
      <x:c r="Q52" s="114"/>
      <x:c r="R52" s="114"/>
      <x:c r="S52" s="114"/>
      <x:c r="T52" s="114"/>
      <x:c r="U52" s="114"/>
      <x:c r="V52" s="114"/>
      <x:c r="W52" s="114"/>
      <x:c r="X52" s="114"/>
      <x:c r="Y52" s="114"/>
      <x:c r="Z52" s="114"/>
    </x:row>
    <x:row r="53">
      <x:c r="A53" s="114"/>
      <x:c r="B53" s="114"/>
      <x:c r="C53" s="114"/>
      <x:c r="D53" s="114"/>
      <x:c r="E53" s="114"/>
      <x:c r="F53" s="114"/>
      <x:c r="G53" s="114"/>
      <x:c r="H53" s="114"/>
      <x:c r="I53" s="114"/>
      <x:c r="J53" s="114"/>
      <x:c r="K53" s="114"/>
      <x:c r="L53" s="114"/>
      <x:c r="M53" s="114"/>
      <x:c r="N53" s="114"/>
      <x:c r="O53" s="114"/>
      <x:c r="P53" s="114"/>
      <x:c r="Q53" s="114"/>
      <x:c r="R53" s="114"/>
      <x:c r="S53" s="114"/>
      <x:c r="T53" s="114"/>
      <x:c r="U53" s="114"/>
      <x:c r="V53" s="114"/>
      <x:c r="W53" s="114"/>
      <x:c r="X53" s="114"/>
      <x:c r="Y53" s="114"/>
      <x:c r="Z53" s="114"/>
    </x:row>
    <x:row r="54">
      <x:c r="A54" s="114"/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  <x:c r="O54" s="114"/>
      <x:c r="P54" s="114"/>
      <x:c r="Q54" s="114"/>
      <x:c r="R54" s="114"/>
      <x:c r="S54" s="114"/>
      <x:c r="T54" s="114"/>
      <x:c r="U54" s="114"/>
      <x:c r="V54" s="114"/>
      <x:c r="W54" s="114"/>
      <x:c r="X54" s="114"/>
      <x:c r="Y54" s="114"/>
      <x:c r="Z54" s="114"/>
    </x:row>
    <x:row r="55">
      <x:c r="A55" s="114"/>
      <x:c r="B55" s="114"/>
      <x:c r="C55" s="114"/>
      <x:c r="D55" s="114"/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  <x:c r="O55" s="114"/>
      <x:c r="P55" s="114"/>
      <x:c r="Q55" s="114"/>
      <x:c r="R55" s="114"/>
      <x:c r="S55" s="114"/>
      <x:c r="T55" s="114"/>
      <x:c r="U55" s="114"/>
      <x:c r="V55" s="114"/>
      <x:c r="W55" s="114"/>
      <x:c r="X55" s="114"/>
      <x:c r="Y55" s="114"/>
      <x:c r="Z55" s="114"/>
    </x:row>
    <x:row r="56">
      <x:c r="A56" s="114"/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14"/>
      <x:c r="L56" s="114"/>
      <x:c r="M56" s="114"/>
      <x:c r="N56" s="114"/>
      <x:c r="O56" s="114"/>
      <x:c r="P56" s="114"/>
      <x:c r="Q56" s="114"/>
      <x:c r="R56" s="114"/>
      <x:c r="S56" s="114"/>
      <x:c r="T56" s="114"/>
      <x:c r="U56" s="114"/>
      <x:c r="V56" s="114"/>
      <x:c r="W56" s="114"/>
      <x:c r="X56" s="114"/>
      <x:c r="Y56" s="114"/>
      <x:c r="Z56" s="114"/>
    </x:row>
    <x:row r="57">
      <x:c r="A57" s="114"/>
      <x:c r="B57" s="114"/>
      <x:c r="C57" s="114"/>
      <x:c r="D57" s="114"/>
      <x:c r="E57" s="114"/>
      <x:c r="F57" s="114"/>
      <x:c r="G57" s="114"/>
      <x:c r="H57" s="114"/>
      <x:c r="I57" s="114"/>
      <x:c r="J57" s="114"/>
      <x:c r="K57" s="114"/>
      <x:c r="L57" s="114"/>
      <x:c r="M57" s="114"/>
      <x:c r="N57" s="114"/>
      <x:c r="O57" s="114"/>
      <x:c r="P57" s="114"/>
      <x:c r="Q57" s="114"/>
      <x:c r="R57" s="114"/>
      <x:c r="S57" s="114"/>
      <x:c r="T57" s="114"/>
      <x:c r="U57" s="114"/>
      <x:c r="V57" s="114"/>
      <x:c r="W57" s="114"/>
      <x:c r="X57" s="114"/>
      <x:c r="Y57" s="114"/>
      <x:c r="Z57" s="114"/>
    </x:row>
    <x:row r="58">
      <x:c r="A58" s="114"/>
      <x:c r="B58" s="114"/>
      <x:c r="C58" s="114"/>
      <x:c r="D58" s="114"/>
      <x:c r="E58" s="114"/>
      <x:c r="F58" s="114"/>
      <x:c r="G58" s="114"/>
      <x:c r="H58" s="114"/>
      <x:c r="I58" s="114"/>
      <x:c r="J58" s="114"/>
      <x:c r="K58" s="114"/>
      <x:c r="L58" s="114"/>
      <x:c r="M58" s="114"/>
      <x:c r="N58" s="114"/>
      <x:c r="O58" s="114"/>
      <x:c r="P58" s="114"/>
      <x:c r="Q58" s="114"/>
      <x:c r="R58" s="114"/>
      <x:c r="S58" s="114"/>
      <x:c r="T58" s="114"/>
      <x:c r="U58" s="114"/>
      <x:c r="V58" s="114"/>
      <x:c r="W58" s="114"/>
      <x:c r="X58" s="114"/>
      <x:c r="Y58" s="114"/>
      <x:c r="Z58" s="114"/>
    </x:row>
    <x:row r="59">
      <x:c r="A59" s="114"/>
      <x:c r="B59" s="114"/>
      <x:c r="C59" s="114"/>
      <x:c r="D59" s="114"/>
      <x:c r="E59" s="114"/>
      <x:c r="F59" s="114"/>
      <x:c r="G59" s="114"/>
      <x:c r="H59" s="114"/>
      <x:c r="I59" s="114"/>
      <x:c r="J59" s="114"/>
      <x:c r="K59" s="114"/>
      <x:c r="L59" s="114"/>
      <x:c r="M59" s="114"/>
      <x:c r="N59" s="114"/>
      <x:c r="O59" s="114"/>
      <x:c r="P59" s="114"/>
      <x:c r="Q59" s="114"/>
      <x:c r="R59" s="114"/>
      <x:c r="S59" s="114"/>
      <x:c r="T59" s="114"/>
      <x:c r="U59" s="114"/>
      <x:c r="V59" s="114"/>
      <x:c r="W59" s="114"/>
      <x:c r="X59" s="114"/>
      <x:c r="Y59" s="114"/>
      <x:c r="Z59" s="114"/>
    </x:row>
    <x:row r="60">
      <x:c r="A60" s="114"/>
      <x:c r="B60" s="114"/>
      <x:c r="C60" s="114"/>
      <x:c r="D60" s="114"/>
      <x:c r="E60" s="114"/>
      <x:c r="F60" s="114"/>
      <x:c r="G60" s="114"/>
      <x:c r="H60" s="114"/>
      <x:c r="I60" s="114"/>
      <x:c r="J60" s="114"/>
      <x:c r="K60" s="114"/>
      <x:c r="L60" s="114"/>
      <x:c r="M60" s="114"/>
      <x:c r="N60" s="114"/>
      <x:c r="O60" s="114"/>
      <x:c r="P60" s="114"/>
      <x:c r="Q60" s="114"/>
      <x:c r="R60" s="114"/>
      <x:c r="S60" s="114"/>
      <x:c r="T60" s="114"/>
      <x:c r="U60" s="114"/>
      <x:c r="V60" s="114"/>
      <x:c r="W60" s="114"/>
      <x:c r="X60" s="114"/>
      <x:c r="Y60" s="114"/>
      <x:c r="Z60" s="114"/>
    </x:row>
    <x:row r="61">
      <x:c r="A61" s="114"/>
      <x:c r="B61" s="114"/>
      <x:c r="C61" s="114"/>
      <x:c r="D61" s="114"/>
      <x:c r="E61" s="114"/>
      <x:c r="F61" s="114"/>
      <x:c r="G61" s="114"/>
      <x:c r="H61" s="114"/>
      <x:c r="I61" s="114"/>
      <x:c r="J61" s="114"/>
      <x:c r="K61" s="114"/>
      <x:c r="L61" s="114"/>
      <x:c r="M61" s="114"/>
      <x:c r="N61" s="114"/>
      <x:c r="O61" s="114"/>
      <x:c r="P61" s="114"/>
      <x:c r="Q61" s="114"/>
      <x:c r="R61" s="114"/>
      <x:c r="S61" s="114"/>
      <x:c r="T61" s="114"/>
      <x:c r="U61" s="114"/>
      <x:c r="V61" s="114"/>
      <x:c r="W61" s="114"/>
      <x:c r="X61" s="114"/>
      <x:c r="Y61" s="114"/>
      <x:c r="Z61" s="114"/>
    </x:row>
    <x:row r="62">
      <x:c r="A62" s="114"/>
      <x:c r="B62" s="114"/>
      <x:c r="C62" s="114"/>
      <x:c r="D62" s="114"/>
      <x:c r="E62" s="114"/>
      <x:c r="F62" s="114"/>
      <x:c r="G62" s="114"/>
      <x:c r="H62" s="114"/>
      <x:c r="I62" s="114"/>
      <x:c r="J62" s="114"/>
      <x:c r="K62" s="114"/>
      <x:c r="L62" s="114"/>
      <x:c r="M62" s="114"/>
      <x:c r="N62" s="114"/>
      <x:c r="O62" s="114"/>
      <x:c r="P62" s="114"/>
      <x:c r="Q62" s="114"/>
      <x:c r="R62" s="114"/>
      <x:c r="S62" s="114"/>
      <x:c r="T62" s="114"/>
      <x:c r="U62" s="114"/>
      <x:c r="V62" s="114"/>
      <x:c r="W62" s="114"/>
      <x:c r="X62" s="114"/>
      <x:c r="Y62" s="114"/>
      <x:c r="Z62" s="114"/>
    </x:row>
    <x:row r="63">
      <x:c r="A63" s="114"/>
      <x:c r="B63" s="114"/>
      <x:c r="C63" s="114"/>
      <x:c r="D63" s="114"/>
      <x:c r="E63" s="114"/>
      <x:c r="F63" s="114"/>
      <x:c r="G63" s="114"/>
      <x:c r="H63" s="114"/>
      <x:c r="I63" s="114"/>
      <x:c r="J63" s="114"/>
      <x:c r="K63" s="114"/>
      <x:c r="L63" s="114"/>
      <x:c r="M63" s="114"/>
      <x:c r="N63" s="114"/>
      <x:c r="O63" s="114"/>
      <x:c r="P63" s="114"/>
      <x:c r="Q63" s="114"/>
      <x:c r="R63" s="114"/>
      <x:c r="S63" s="114"/>
      <x:c r="T63" s="114"/>
      <x:c r="U63" s="114"/>
      <x:c r="V63" s="114"/>
      <x:c r="W63" s="114"/>
      <x:c r="X63" s="114"/>
      <x:c r="Y63" s="114"/>
      <x:c r="Z63" s="114"/>
    </x:row>
    <x:row r="64">
      <x:c r="A64" s="114"/>
      <x:c r="B64" s="114"/>
      <x:c r="C64" s="114"/>
      <x:c r="D64" s="114"/>
      <x:c r="E64" s="114"/>
      <x:c r="F64" s="114"/>
      <x:c r="G64" s="114"/>
      <x:c r="H64" s="114"/>
      <x:c r="I64" s="114"/>
      <x:c r="J64" s="114"/>
      <x:c r="K64" s="114"/>
      <x:c r="L64" s="114"/>
      <x:c r="M64" s="114"/>
      <x:c r="N64" s="114"/>
      <x:c r="O64" s="114"/>
      <x:c r="P64" s="114"/>
      <x:c r="Q64" s="114"/>
      <x:c r="R64" s="114"/>
      <x:c r="S64" s="114"/>
      <x:c r="T64" s="114"/>
      <x:c r="U64" s="114"/>
      <x:c r="V64" s="114"/>
      <x:c r="W64" s="114"/>
      <x:c r="X64" s="114"/>
      <x:c r="Y64" s="114"/>
      <x:c r="Z64" s="114"/>
    </x:row>
    <x:row r="65">
      <x:c r="A65" s="114"/>
      <x:c r="B65" s="114"/>
      <x:c r="C65" s="114"/>
      <x:c r="D65" s="114"/>
      <x:c r="E65" s="114"/>
      <x:c r="F65" s="114"/>
      <x:c r="G65" s="114"/>
      <x:c r="H65" s="114"/>
      <x:c r="I65" s="114"/>
      <x:c r="J65" s="114"/>
      <x:c r="K65" s="114"/>
      <x:c r="L65" s="114"/>
      <x:c r="M65" s="114"/>
      <x:c r="N65" s="114"/>
      <x:c r="O65" s="114"/>
      <x:c r="P65" s="114"/>
      <x:c r="Q65" s="114"/>
      <x:c r="R65" s="114"/>
      <x:c r="S65" s="114"/>
      <x:c r="T65" s="114"/>
      <x:c r="U65" s="114"/>
      <x:c r="V65" s="114"/>
      <x:c r="W65" s="114"/>
      <x:c r="X65" s="114"/>
      <x:c r="Y65" s="114"/>
      <x:c r="Z65" s="114"/>
    </x:row>
    <x:row r="66">
      <x:c r="A66" s="114"/>
      <x:c r="B66" s="114"/>
      <x:c r="C66" s="114"/>
      <x:c r="D66" s="114"/>
      <x:c r="E66" s="114"/>
      <x:c r="F66" s="114"/>
      <x:c r="G66" s="114"/>
      <x:c r="H66" s="114"/>
      <x:c r="I66" s="114"/>
      <x:c r="J66" s="114"/>
      <x:c r="K66" s="114"/>
      <x:c r="L66" s="114"/>
      <x:c r="M66" s="114"/>
      <x:c r="N66" s="114"/>
      <x:c r="O66" s="114"/>
      <x:c r="P66" s="114"/>
      <x:c r="Q66" s="114"/>
      <x:c r="R66" s="114"/>
      <x:c r="S66" s="114"/>
      <x:c r="T66" s="114"/>
      <x:c r="U66" s="114"/>
      <x:c r="V66" s="114"/>
      <x:c r="W66" s="114"/>
      <x:c r="X66" s="114"/>
      <x:c r="Y66" s="114"/>
      <x:c r="Z66" s="114"/>
    </x:row>
    <x:row r="67">
      <x:c r="A67" s="114"/>
      <x:c r="B67" s="114"/>
      <x:c r="C67" s="114"/>
      <x:c r="D67" s="114"/>
      <x:c r="E67" s="114"/>
      <x:c r="F67" s="114"/>
      <x:c r="G67" s="114"/>
      <x:c r="H67" s="114"/>
      <x:c r="I67" s="114"/>
      <x:c r="J67" s="114"/>
      <x:c r="K67" s="114"/>
      <x:c r="L67" s="114"/>
      <x:c r="M67" s="114"/>
      <x:c r="N67" s="114"/>
      <x:c r="O67" s="114"/>
      <x:c r="P67" s="114"/>
      <x:c r="Q67" s="114"/>
      <x:c r="R67" s="114"/>
      <x:c r="S67" s="114"/>
      <x:c r="T67" s="114"/>
      <x:c r="U67" s="114"/>
      <x:c r="V67" s="114"/>
      <x:c r="W67" s="114"/>
      <x:c r="X67" s="114"/>
      <x:c r="Y67" s="114"/>
      <x:c r="Z67" s="114"/>
    </x:row>
    <x:row r="68">
      <x:c r="A68" s="114"/>
      <x:c r="B68" s="114"/>
      <x:c r="C68" s="114"/>
      <x:c r="D68" s="114"/>
      <x:c r="E68" s="114"/>
      <x:c r="F68" s="114"/>
      <x:c r="G68" s="114"/>
      <x:c r="H68" s="114"/>
      <x:c r="I68" s="114"/>
      <x:c r="J68" s="114"/>
      <x:c r="K68" s="114"/>
      <x:c r="L68" s="114"/>
      <x:c r="M68" s="114"/>
      <x:c r="N68" s="114"/>
      <x:c r="O68" s="114"/>
      <x:c r="P68" s="114"/>
      <x:c r="Q68" s="114"/>
      <x:c r="R68" s="114"/>
      <x:c r="S68" s="114"/>
      <x:c r="T68" s="114"/>
      <x:c r="U68" s="114"/>
      <x:c r="V68" s="114"/>
      <x:c r="W68" s="114"/>
      <x:c r="X68" s="114"/>
      <x:c r="Y68" s="114"/>
      <x:c r="Z68" s="114"/>
    </x:row>
    <x:row r="69">
      <x:c r="A69" s="114"/>
      <x:c r="B69" s="114"/>
      <x:c r="C69" s="114"/>
      <x:c r="D69" s="114"/>
      <x:c r="E69" s="114"/>
      <x:c r="F69" s="114"/>
      <x:c r="G69" s="114"/>
      <x:c r="H69" s="114"/>
      <x:c r="I69" s="114"/>
      <x:c r="J69" s="114"/>
      <x:c r="K69" s="114"/>
      <x:c r="L69" s="114"/>
      <x:c r="M69" s="114"/>
      <x:c r="N69" s="114"/>
      <x:c r="O69" s="114"/>
      <x:c r="P69" s="114"/>
      <x:c r="Q69" s="114"/>
      <x:c r="R69" s="114"/>
      <x:c r="S69" s="114"/>
      <x:c r="T69" s="114"/>
      <x:c r="U69" s="114"/>
      <x:c r="V69" s="114"/>
      <x:c r="W69" s="114"/>
      <x:c r="X69" s="114"/>
      <x:c r="Y69" s="114"/>
      <x:c r="Z69" s="114"/>
    </x:row>
    <x:row r="70">
      <x:c r="A70" s="114"/>
      <x:c r="B70" s="114"/>
      <x:c r="C70" s="114"/>
      <x:c r="D70" s="114"/>
      <x:c r="E70" s="114"/>
      <x:c r="F70" s="114"/>
      <x:c r="G70" s="114"/>
      <x:c r="H70" s="114"/>
      <x:c r="I70" s="114"/>
      <x:c r="J70" s="114"/>
      <x:c r="K70" s="114"/>
      <x:c r="L70" s="114"/>
      <x:c r="M70" s="114"/>
      <x:c r="N70" s="114"/>
      <x:c r="O70" s="114"/>
      <x:c r="P70" s="114"/>
      <x:c r="Q70" s="114"/>
      <x:c r="R70" s="114"/>
      <x:c r="S70" s="114"/>
      <x:c r="T70" s="114"/>
      <x:c r="U70" s="114"/>
      <x:c r="V70" s="114"/>
      <x:c r="W70" s="114"/>
      <x:c r="X70" s="114"/>
      <x:c r="Y70" s="114"/>
      <x:c r="Z70" s="114"/>
    </x:row>
    <x:row r="71">
      <x:c r="A71" s="114"/>
      <x:c r="B71" s="114"/>
      <x:c r="C71" s="114"/>
      <x:c r="D71" s="114"/>
      <x:c r="E71" s="114"/>
      <x:c r="F71" s="114"/>
      <x:c r="G71" s="114"/>
      <x:c r="H71" s="114"/>
      <x:c r="I71" s="114"/>
      <x:c r="J71" s="114"/>
      <x:c r="K71" s="114"/>
      <x:c r="L71" s="114"/>
      <x:c r="M71" s="114"/>
      <x:c r="N71" s="114"/>
      <x:c r="O71" s="114"/>
      <x:c r="P71" s="114"/>
      <x:c r="Q71" s="114"/>
      <x:c r="R71" s="114"/>
      <x:c r="S71" s="114"/>
      <x:c r="T71" s="114"/>
      <x:c r="U71" s="114"/>
      <x:c r="V71" s="114"/>
      <x:c r="W71" s="114"/>
      <x:c r="X71" s="114"/>
      <x:c r="Y71" s="114"/>
      <x:c r="Z71" s="114"/>
    </x:row>
    <x:row r="72">
      <x:c r="A72" s="114"/>
      <x:c r="B72" s="114"/>
      <x:c r="C72" s="114"/>
      <x:c r="D72" s="114"/>
      <x:c r="E72" s="114"/>
      <x:c r="F72" s="114"/>
      <x:c r="G72" s="114"/>
      <x:c r="H72" s="114"/>
      <x:c r="I72" s="114"/>
      <x:c r="J72" s="114"/>
      <x:c r="K72" s="114"/>
      <x:c r="L72" s="114"/>
      <x:c r="M72" s="114"/>
      <x:c r="N72" s="114"/>
      <x:c r="O72" s="114"/>
      <x:c r="P72" s="114"/>
      <x:c r="Q72" s="114"/>
      <x:c r="R72" s="114"/>
      <x:c r="S72" s="114"/>
      <x:c r="T72" s="114"/>
      <x:c r="U72" s="114"/>
      <x:c r="V72" s="114"/>
      <x:c r="W72" s="114"/>
      <x:c r="X72" s="114"/>
      <x:c r="Y72" s="114"/>
      <x:c r="Z72" s="114"/>
    </x:row>
    <x:row r="73">
      <x:c r="A73" s="114"/>
      <x:c r="B73" s="114"/>
      <x:c r="C73" s="114"/>
      <x:c r="D73" s="114"/>
      <x:c r="E73" s="114"/>
      <x:c r="F73" s="114"/>
      <x:c r="G73" s="114"/>
      <x:c r="H73" s="114"/>
      <x:c r="I73" s="114"/>
      <x:c r="J73" s="114"/>
      <x:c r="K73" s="114"/>
      <x:c r="L73" s="114"/>
      <x:c r="M73" s="114"/>
      <x:c r="N73" s="114"/>
      <x:c r="O73" s="114"/>
      <x:c r="P73" s="114"/>
      <x:c r="Q73" s="114"/>
      <x:c r="R73" s="114"/>
      <x:c r="S73" s="114"/>
      <x:c r="T73" s="114"/>
      <x:c r="U73" s="114"/>
      <x:c r="V73" s="114"/>
      <x:c r="W73" s="114"/>
      <x:c r="X73" s="114"/>
      <x:c r="Y73" s="114"/>
      <x:c r="Z73" s="114"/>
    </x:row>
    <x:row r="74">
      <x:c r="A74" s="114"/>
      <x:c r="B74" s="114"/>
      <x:c r="C74" s="114"/>
      <x:c r="D74" s="114"/>
      <x:c r="E74" s="114"/>
      <x:c r="F74" s="114"/>
      <x:c r="G74" s="114"/>
      <x:c r="H74" s="114"/>
      <x:c r="I74" s="114"/>
      <x:c r="J74" s="114"/>
      <x:c r="K74" s="114"/>
      <x:c r="L74" s="114"/>
      <x:c r="M74" s="114"/>
      <x:c r="N74" s="114"/>
      <x:c r="O74" s="114"/>
      <x:c r="P74" s="114"/>
      <x:c r="Q74" s="114"/>
      <x:c r="R74" s="114"/>
      <x:c r="S74" s="114"/>
      <x:c r="T74" s="114"/>
      <x:c r="U74" s="114"/>
      <x:c r="V74" s="114"/>
      <x:c r="W74" s="114"/>
      <x:c r="X74" s="114"/>
      <x:c r="Y74" s="114"/>
      <x:c r="Z74" s="114"/>
    </x:row>
    <x:row r="75">
      <x:c r="A75" s="114"/>
      <x:c r="B75" s="114"/>
      <x:c r="C75" s="114"/>
      <x:c r="D75" s="114"/>
      <x:c r="E75" s="114"/>
      <x:c r="F75" s="114"/>
      <x:c r="G75" s="114"/>
      <x:c r="H75" s="114"/>
      <x:c r="I75" s="114"/>
      <x:c r="J75" s="114"/>
      <x:c r="K75" s="114"/>
      <x:c r="L75" s="114"/>
      <x:c r="M75" s="114"/>
      <x:c r="N75" s="114"/>
      <x:c r="O75" s="114"/>
      <x:c r="P75" s="114"/>
      <x:c r="Q75" s="114"/>
      <x:c r="R75" s="114"/>
      <x:c r="S75" s="114"/>
      <x:c r="T75" s="114"/>
      <x:c r="U75" s="114"/>
      <x:c r="V75" s="114"/>
      <x:c r="W75" s="114"/>
      <x:c r="X75" s="114"/>
      <x:c r="Y75" s="114"/>
      <x:c r="Z75" s="114"/>
    </x:row>
    <x:row r="76">
      <x:c r="A76" s="114"/>
      <x:c r="B76" s="114"/>
      <x:c r="C76" s="114"/>
      <x:c r="D76" s="114"/>
      <x:c r="E76" s="114"/>
      <x:c r="F76" s="114"/>
      <x:c r="G76" s="114"/>
      <x:c r="H76" s="114"/>
      <x:c r="I76" s="114"/>
      <x:c r="J76" s="114"/>
      <x:c r="K76" s="114"/>
      <x:c r="L76" s="114"/>
      <x:c r="M76" s="114"/>
      <x:c r="N76" s="114"/>
      <x:c r="O76" s="114"/>
      <x:c r="P76" s="114"/>
      <x:c r="Q76" s="114"/>
      <x:c r="R76" s="114"/>
      <x:c r="S76" s="114"/>
      <x:c r="T76" s="114"/>
      <x:c r="U76" s="114"/>
      <x:c r="V76" s="114"/>
      <x:c r="W76" s="114"/>
      <x:c r="X76" s="114"/>
      <x:c r="Y76" s="114"/>
      <x:c r="Z76" s="114"/>
    </x:row>
    <x:row r="77">
      <x:c r="A77" s="114"/>
      <x:c r="B77" s="114"/>
      <x:c r="C77" s="114"/>
      <x:c r="D77" s="114"/>
      <x:c r="E77" s="114"/>
      <x:c r="F77" s="114"/>
      <x:c r="G77" s="114"/>
      <x:c r="H77" s="114"/>
      <x:c r="I77" s="114"/>
      <x:c r="J77" s="114"/>
      <x:c r="K77" s="114"/>
      <x:c r="L77" s="114"/>
      <x:c r="M77" s="114"/>
      <x:c r="N77" s="114"/>
      <x:c r="O77" s="114"/>
      <x:c r="P77" s="114"/>
      <x:c r="Q77" s="114"/>
      <x:c r="R77" s="114"/>
      <x:c r="S77" s="114"/>
      <x:c r="T77" s="114"/>
      <x:c r="U77" s="114"/>
      <x:c r="V77" s="114"/>
      <x:c r="W77" s="114"/>
      <x:c r="X77" s="114"/>
      <x:c r="Y77" s="114"/>
      <x:c r="Z77" s="114"/>
    </x:row>
    <x:row r="78">
      <x:c r="A78" s="114"/>
      <x:c r="B78" s="114"/>
      <x:c r="C78" s="114"/>
      <x:c r="D78" s="114"/>
      <x:c r="E78" s="114"/>
      <x:c r="F78" s="114"/>
      <x:c r="G78" s="114"/>
      <x:c r="H78" s="114"/>
      <x:c r="I78" s="114"/>
      <x:c r="J78" s="114"/>
      <x:c r="K78" s="114"/>
      <x:c r="L78" s="114"/>
      <x:c r="M78" s="114"/>
      <x:c r="N78" s="114"/>
      <x:c r="O78" s="114"/>
      <x:c r="P78" s="114"/>
      <x:c r="Q78" s="114"/>
      <x:c r="R78" s="114"/>
      <x:c r="S78" s="114"/>
      <x:c r="T78" s="114"/>
      <x:c r="U78" s="114"/>
      <x:c r="V78" s="114"/>
      <x:c r="W78" s="114"/>
      <x:c r="X78" s="114"/>
      <x:c r="Y78" s="114"/>
      <x:c r="Z78" s="114"/>
    </x:row>
    <x:row r="79">
      <x:c r="A79" s="114"/>
      <x:c r="B79" s="114"/>
      <x:c r="C79" s="114"/>
      <x:c r="D79" s="114"/>
      <x:c r="E79" s="114"/>
      <x:c r="F79" s="114"/>
      <x:c r="G79" s="114"/>
      <x:c r="H79" s="114"/>
      <x:c r="I79" s="114"/>
      <x:c r="J79" s="114"/>
      <x:c r="K79" s="114"/>
      <x:c r="L79" s="114"/>
      <x:c r="M79" s="114"/>
      <x:c r="N79" s="114"/>
      <x:c r="O79" s="114"/>
      <x:c r="P79" s="114"/>
      <x:c r="Q79" s="114"/>
      <x:c r="R79" s="114"/>
      <x:c r="S79" s="114"/>
      <x:c r="T79" s="114"/>
      <x:c r="U79" s="114"/>
      <x:c r="V79" s="114"/>
      <x:c r="W79" s="114"/>
      <x:c r="X79" s="114"/>
      <x:c r="Y79" s="114"/>
      <x:c r="Z79" s="114"/>
    </x:row>
    <x:row r="80">
      <x:c r="A80" s="114"/>
      <x:c r="B80" s="114"/>
      <x:c r="C80" s="114"/>
      <x:c r="D80" s="114"/>
      <x:c r="E80" s="114"/>
      <x:c r="F80" s="114"/>
      <x:c r="G80" s="114"/>
      <x:c r="H80" s="114"/>
      <x:c r="I80" s="114"/>
      <x:c r="J80" s="114"/>
      <x:c r="K80" s="114"/>
      <x:c r="L80" s="114"/>
      <x:c r="M80" s="114"/>
      <x:c r="N80" s="114"/>
      <x:c r="O80" s="114"/>
      <x:c r="P80" s="114"/>
      <x:c r="Q80" s="114"/>
      <x:c r="R80" s="114"/>
      <x:c r="S80" s="114"/>
      <x:c r="T80" s="114"/>
      <x:c r="U80" s="114"/>
      <x:c r="V80" s="114"/>
      <x:c r="W80" s="114"/>
      <x:c r="X80" s="114"/>
      <x:c r="Y80" s="114"/>
      <x:c r="Z80" s="114"/>
    </x:row>
    <x:row r="81">
      <x:c r="A81" s="114"/>
      <x:c r="B81" s="114"/>
      <x:c r="C81" s="114"/>
      <x:c r="D81" s="114"/>
      <x:c r="E81" s="114"/>
      <x:c r="F81" s="114"/>
      <x:c r="G81" s="114"/>
      <x:c r="H81" s="114"/>
      <x:c r="I81" s="114"/>
      <x:c r="J81" s="114"/>
      <x:c r="K81" s="114"/>
      <x:c r="L81" s="114"/>
      <x:c r="M81" s="114"/>
      <x:c r="N81" s="114"/>
      <x:c r="O81" s="114"/>
      <x:c r="P81" s="114"/>
      <x:c r="Q81" s="114"/>
      <x:c r="R81" s="114"/>
      <x:c r="S81" s="114"/>
      <x:c r="T81" s="114"/>
      <x:c r="U81" s="114"/>
      <x:c r="V81" s="114"/>
      <x:c r="W81" s="114"/>
      <x:c r="X81" s="114"/>
      <x:c r="Y81" s="114"/>
      <x:c r="Z81" s="114"/>
    </x:row>
    <x:row r="82">
      <x:c r="A82" s="114"/>
      <x:c r="B82" s="114"/>
      <x:c r="C82" s="114"/>
      <x:c r="D82" s="114"/>
      <x:c r="E82" s="114"/>
      <x:c r="F82" s="114"/>
      <x:c r="G82" s="114"/>
      <x:c r="H82" s="114"/>
      <x:c r="I82" s="114"/>
      <x:c r="J82" s="114"/>
      <x:c r="K82" s="114"/>
      <x:c r="L82" s="114"/>
      <x:c r="M82" s="114"/>
      <x:c r="N82" s="114"/>
      <x:c r="O82" s="114"/>
      <x:c r="P82" s="114"/>
      <x:c r="Q82" s="114"/>
      <x:c r="R82" s="114"/>
      <x:c r="S82" s="114"/>
      <x:c r="T82" s="114"/>
      <x:c r="U82" s="114"/>
      <x:c r="V82" s="114"/>
      <x:c r="W82" s="114"/>
      <x:c r="X82" s="114"/>
      <x:c r="Y82" s="114"/>
      <x:c r="Z82" s="114"/>
    </x:row>
    <x:row r="83">
      <x:c r="A83" s="114"/>
      <x:c r="B83" s="114"/>
      <x:c r="C83" s="114"/>
      <x:c r="D83" s="114"/>
      <x:c r="E83" s="114"/>
      <x:c r="F83" s="114"/>
      <x:c r="G83" s="114"/>
      <x:c r="H83" s="114"/>
      <x:c r="I83" s="114"/>
      <x:c r="J83" s="114"/>
      <x:c r="K83" s="114"/>
      <x:c r="L83" s="114"/>
      <x:c r="M83" s="114"/>
      <x:c r="N83" s="114"/>
      <x:c r="O83" s="114"/>
      <x:c r="P83" s="114"/>
      <x:c r="Q83" s="114"/>
      <x:c r="R83" s="114"/>
      <x:c r="S83" s="114"/>
      <x:c r="T83" s="114"/>
      <x:c r="U83" s="114"/>
      <x:c r="V83" s="114"/>
      <x:c r="W83" s="114"/>
      <x:c r="X83" s="114"/>
      <x:c r="Y83" s="114"/>
      <x:c r="Z83" s="114"/>
    </x:row>
    <x:row r="84">
      <x:c r="A84" s="114"/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14"/>
      <x:c r="M84" s="114"/>
      <x:c r="N84" s="114"/>
      <x:c r="O84" s="114"/>
      <x:c r="P84" s="114"/>
      <x:c r="Q84" s="114"/>
      <x:c r="R84" s="114"/>
      <x:c r="S84" s="114"/>
      <x:c r="T84" s="114"/>
      <x:c r="U84" s="114"/>
      <x:c r="V84" s="114"/>
      <x:c r="W84" s="114"/>
      <x:c r="X84" s="114"/>
      <x:c r="Y84" s="114"/>
      <x:c r="Z84" s="114"/>
    </x:row>
    <x:row r="85">
      <x:c r="A85" s="114"/>
      <x:c r="B85" s="114"/>
      <x:c r="C85" s="114"/>
      <x:c r="D85" s="114"/>
      <x:c r="E85" s="114"/>
      <x:c r="F85" s="114"/>
      <x:c r="G85" s="114"/>
      <x:c r="H85" s="114"/>
      <x:c r="I85" s="114"/>
      <x:c r="J85" s="114"/>
      <x:c r="K85" s="114"/>
      <x:c r="L85" s="114"/>
      <x:c r="M85" s="114"/>
      <x:c r="N85" s="114"/>
      <x:c r="O85" s="114"/>
      <x:c r="P85" s="114"/>
      <x:c r="Q85" s="114"/>
      <x:c r="R85" s="114"/>
      <x:c r="S85" s="114"/>
      <x:c r="T85" s="114"/>
      <x:c r="U85" s="114"/>
      <x:c r="V85" s="114"/>
      <x:c r="W85" s="114"/>
      <x:c r="X85" s="114"/>
      <x:c r="Y85" s="114"/>
      <x:c r="Z85" s="114"/>
    </x:row>
    <x:row r="86">
      <x:c r="A86" s="114"/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14"/>
      <x:c r="L86" s="114"/>
      <x:c r="M86" s="114"/>
      <x:c r="N86" s="114"/>
      <x:c r="O86" s="114"/>
      <x:c r="P86" s="114"/>
      <x:c r="Q86" s="114"/>
      <x:c r="R86" s="114"/>
      <x:c r="S86" s="114"/>
      <x:c r="T86" s="114"/>
      <x:c r="U86" s="114"/>
      <x:c r="V86" s="114"/>
      <x:c r="W86" s="114"/>
      <x:c r="X86" s="114"/>
      <x:c r="Y86" s="114"/>
      <x:c r="Z86" s="114"/>
    </x:row>
    <x:row r="87">
      <x:c r="A87" s="114"/>
      <x:c r="B87" s="114"/>
      <x:c r="C87" s="114"/>
      <x:c r="D87" s="114"/>
      <x:c r="E87" s="114"/>
      <x:c r="F87" s="114"/>
      <x:c r="G87" s="114"/>
      <x:c r="H87" s="114"/>
      <x:c r="I87" s="114"/>
      <x:c r="J87" s="114"/>
      <x:c r="K87" s="114"/>
      <x:c r="L87" s="114"/>
      <x:c r="M87" s="114"/>
      <x:c r="N87" s="114"/>
      <x:c r="O87" s="114"/>
      <x:c r="P87" s="114"/>
      <x:c r="Q87" s="114"/>
      <x:c r="R87" s="114"/>
      <x:c r="S87" s="114"/>
      <x:c r="T87" s="114"/>
      <x:c r="U87" s="114"/>
      <x:c r="V87" s="114"/>
      <x:c r="W87" s="114"/>
      <x:c r="X87" s="114"/>
      <x:c r="Y87" s="114"/>
      <x:c r="Z87" s="114"/>
    </x:row>
    <x:row r="88">
      <x:c r="A88" s="114"/>
      <x:c r="B88" s="114"/>
      <x:c r="C88" s="114"/>
      <x:c r="D88" s="114"/>
      <x:c r="E88" s="114"/>
      <x:c r="F88" s="114"/>
      <x:c r="G88" s="114"/>
      <x:c r="H88" s="114"/>
      <x:c r="I88" s="114"/>
      <x:c r="J88" s="114"/>
      <x:c r="K88" s="114"/>
      <x:c r="L88" s="114"/>
      <x:c r="M88" s="114"/>
      <x:c r="N88" s="114"/>
      <x:c r="O88" s="114"/>
      <x:c r="P88" s="114"/>
      <x:c r="Q88" s="114"/>
      <x:c r="R88" s="114"/>
      <x:c r="S88" s="114"/>
      <x:c r="T88" s="114"/>
      <x:c r="U88" s="114"/>
      <x:c r="V88" s="114"/>
      <x:c r="W88" s="114"/>
      <x:c r="X88" s="114"/>
      <x:c r="Y88" s="114"/>
      <x:c r="Z88" s="114"/>
    </x:row>
    <x:row r="89">
      <x:c r="A89" s="114"/>
      <x:c r="B89" s="114"/>
      <x:c r="C89" s="114"/>
      <x:c r="D89" s="114"/>
      <x:c r="E89" s="114"/>
      <x:c r="F89" s="114"/>
      <x:c r="G89" s="114"/>
      <x:c r="H89" s="114"/>
      <x:c r="I89" s="114"/>
      <x:c r="J89" s="114"/>
      <x:c r="K89" s="114"/>
      <x:c r="L89" s="114"/>
      <x:c r="M89" s="114"/>
      <x:c r="N89" s="114"/>
      <x:c r="O89" s="114"/>
      <x:c r="P89" s="114"/>
      <x:c r="Q89" s="114"/>
      <x:c r="R89" s="114"/>
      <x:c r="S89" s="114"/>
      <x:c r="T89" s="114"/>
      <x:c r="U89" s="114"/>
      <x:c r="V89" s="114"/>
      <x:c r="W89" s="114"/>
      <x:c r="X89" s="114"/>
      <x:c r="Y89" s="114"/>
      <x:c r="Z89" s="114"/>
    </x:row>
    <x:row r="90">
      <x:c r="A90" s="114"/>
      <x:c r="B90" s="114"/>
      <x:c r="C90" s="114"/>
      <x:c r="D90" s="114"/>
      <x:c r="E90" s="114"/>
      <x:c r="F90" s="114"/>
      <x:c r="G90" s="114"/>
      <x:c r="H90" s="114"/>
      <x:c r="I90" s="114"/>
      <x:c r="J90" s="114"/>
      <x:c r="K90" s="114"/>
      <x:c r="L90" s="114"/>
      <x:c r="M90" s="114"/>
      <x:c r="N90" s="114"/>
      <x:c r="O90" s="114"/>
      <x:c r="P90" s="114"/>
      <x:c r="Q90" s="114"/>
      <x:c r="R90" s="114"/>
      <x:c r="S90" s="114"/>
      <x:c r="T90" s="114"/>
      <x:c r="U90" s="114"/>
      <x:c r="V90" s="114"/>
      <x:c r="W90" s="114"/>
      <x:c r="X90" s="114"/>
      <x:c r="Y90" s="114"/>
      <x:c r="Z90" s="114"/>
    </x:row>
    <x:row r="91">
      <x:c r="A91" s="114"/>
      <x:c r="B91" s="114"/>
      <x:c r="C91" s="114"/>
      <x:c r="D91" s="114"/>
      <x:c r="E91" s="114"/>
      <x:c r="F91" s="114"/>
      <x:c r="G91" s="114"/>
      <x:c r="H91" s="114"/>
      <x:c r="I91" s="114"/>
      <x:c r="J91" s="114"/>
      <x:c r="K91" s="114"/>
      <x:c r="L91" s="114"/>
      <x:c r="M91" s="114"/>
      <x:c r="N91" s="114"/>
      <x:c r="O91" s="114"/>
      <x:c r="P91" s="114"/>
      <x:c r="Q91" s="114"/>
      <x:c r="R91" s="114"/>
      <x:c r="S91" s="114"/>
      <x:c r="T91" s="114"/>
      <x:c r="U91" s="114"/>
      <x:c r="V91" s="114"/>
      <x:c r="W91" s="114"/>
      <x:c r="X91" s="114"/>
      <x:c r="Y91" s="114"/>
      <x:c r="Z91" s="114"/>
    </x:row>
    <x:row r="92">
      <x:c r="A92" s="114"/>
      <x:c r="B92" s="114"/>
      <x:c r="C92" s="114"/>
      <x:c r="D92" s="114"/>
      <x:c r="E92" s="114"/>
      <x:c r="F92" s="114"/>
      <x:c r="G92" s="114"/>
      <x:c r="H92" s="114"/>
      <x:c r="I92" s="114"/>
      <x:c r="J92" s="114"/>
      <x:c r="K92" s="114"/>
      <x:c r="L92" s="114"/>
      <x:c r="M92" s="114"/>
      <x:c r="N92" s="114"/>
      <x:c r="O92" s="114"/>
      <x:c r="P92" s="114"/>
      <x:c r="Q92" s="114"/>
      <x:c r="R92" s="114"/>
      <x:c r="S92" s="114"/>
      <x:c r="T92" s="114"/>
      <x:c r="U92" s="114"/>
      <x:c r="V92" s="114"/>
      <x:c r="W92" s="114"/>
      <x:c r="X92" s="114"/>
      <x:c r="Y92" s="114"/>
      <x:c r="Z92" s="114"/>
    </x:row>
    <x:row r="93">
      <x:c r="A93" s="114"/>
      <x:c r="B93" s="114"/>
      <x:c r="C93" s="114"/>
      <x:c r="D93" s="114"/>
      <x:c r="E93" s="114"/>
      <x:c r="F93" s="114"/>
      <x:c r="G93" s="114"/>
      <x:c r="H93" s="114"/>
      <x:c r="I93" s="114"/>
      <x:c r="J93" s="114"/>
      <x:c r="K93" s="114"/>
      <x:c r="L93" s="114"/>
      <x:c r="M93" s="114"/>
      <x:c r="N93" s="114"/>
      <x:c r="O93" s="114"/>
      <x:c r="P93" s="114"/>
      <x:c r="Q93" s="114"/>
      <x:c r="R93" s="114"/>
      <x:c r="S93" s="114"/>
      <x:c r="T93" s="114"/>
      <x:c r="U93" s="114"/>
      <x:c r="V93" s="114"/>
      <x:c r="W93" s="114"/>
      <x:c r="X93" s="114"/>
      <x:c r="Y93" s="114"/>
      <x:c r="Z93" s="114"/>
    </x:row>
    <x:row r="94">
      <x:c r="A94" s="114"/>
      <x:c r="B94" s="114"/>
      <x:c r="C94" s="114"/>
      <x:c r="D94" s="114"/>
      <x:c r="E94" s="114"/>
      <x:c r="F94" s="114"/>
      <x:c r="G94" s="114"/>
      <x:c r="H94" s="114"/>
      <x:c r="I94" s="114"/>
      <x:c r="J94" s="114"/>
      <x:c r="K94" s="114"/>
      <x:c r="L94" s="114"/>
      <x:c r="M94" s="114"/>
      <x:c r="N94" s="114"/>
      <x:c r="O94" s="114"/>
      <x:c r="P94" s="114"/>
      <x:c r="Q94" s="114"/>
      <x:c r="R94" s="114"/>
      <x:c r="S94" s="114"/>
      <x:c r="T94" s="114"/>
      <x:c r="U94" s="114"/>
      <x:c r="V94" s="114"/>
      <x:c r="W94" s="114"/>
      <x:c r="X94" s="114"/>
      <x:c r="Y94" s="114"/>
      <x:c r="Z94" s="114"/>
    </x:row>
    <x:row r="95">
      <x:c r="A95" s="114"/>
      <x:c r="B95" s="114"/>
      <x:c r="C95" s="114"/>
      <x:c r="D95" s="114"/>
      <x:c r="E95" s="114"/>
      <x:c r="F95" s="114"/>
      <x:c r="G95" s="114"/>
      <x:c r="H95" s="114"/>
      <x:c r="I95" s="114"/>
      <x:c r="J95" s="114"/>
      <x:c r="K95" s="114"/>
      <x:c r="L95" s="114"/>
      <x:c r="M95" s="114"/>
      <x:c r="N95" s="114"/>
      <x:c r="O95" s="114"/>
      <x:c r="P95" s="114"/>
      <x:c r="Q95" s="114"/>
      <x:c r="R95" s="114"/>
      <x:c r="S95" s="114"/>
      <x:c r="T95" s="114"/>
      <x:c r="U95" s="114"/>
      <x:c r="V95" s="114"/>
      <x:c r="W95" s="114"/>
      <x:c r="X95" s="114"/>
      <x:c r="Y95" s="114"/>
      <x:c r="Z95" s="114"/>
    </x:row>
    <x:row r="96">
      <x:c r="A96" s="114"/>
      <x:c r="B96" s="114"/>
      <x:c r="C96" s="114"/>
      <x:c r="D96" s="114"/>
      <x:c r="E96" s="114"/>
      <x:c r="F96" s="114"/>
      <x:c r="G96" s="114"/>
      <x:c r="H96" s="114"/>
      <x:c r="I96" s="114"/>
      <x:c r="J96" s="114"/>
      <x:c r="K96" s="114"/>
      <x:c r="L96" s="114"/>
      <x:c r="M96" s="114"/>
      <x:c r="N96" s="114"/>
      <x:c r="O96" s="114"/>
      <x:c r="P96" s="114"/>
      <x:c r="Q96" s="114"/>
      <x:c r="R96" s="114"/>
      <x:c r="S96" s="114"/>
      <x:c r="T96" s="114"/>
      <x:c r="U96" s="114"/>
      <x:c r="V96" s="114"/>
      <x:c r="W96" s="114"/>
      <x:c r="X96" s="114"/>
      <x:c r="Y96" s="114"/>
      <x:c r="Z96" s="114"/>
    </x:row>
    <x:row r="97">
      <x:c r="A97" s="114"/>
      <x:c r="B97" s="114"/>
      <x:c r="C97" s="114"/>
      <x:c r="D97" s="114"/>
      <x:c r="E97" s="114"/>
      <x:c r="F97" s="114"/>
      <x:c r="G97" s="114"/>
      <x:c r="H97" s="114"/>
      <x:c r="I97" s="114"/>
      <x:c r="J97" s="114"/>
      <x:c r="K97" s="114"/>
      <x:c r="L97" s="114"/>
      <x:c r="M97" s="114"/>
      <x:c r="N97" s="114"/>
      <x:c r="O97" s="114"/>
      <x:c r="P97" s="114"/>
      <x:c r="Q97" s="114"/>
      <x:c r="R97" s="114"/>
      <x:c r="S97" s="114"/>
      <x:c r="T97" s="114"/>
      <x:c r="U97" s="114"/>
      <x:c r="V97" s="114"/>
      <x:c r="W97" s="114"/>
      <x:c r="X97" s="114"/>
      <x:c r="Y97" s="114"/>
      <x:c r="Z97" s="114"/>
    </x:row>
    <x:row r="98">
      <x:c r="A98" s="114"/>
      <x:c r="B98" s="114"/>
      <x:c r="C98" s="114"/>
      <x:c r="D98" s="114"/>
      <x:c r="E98" s="114"/>
      <x:c r="F98" s="114"/>
      <x:c r="G98" s="114"/>
      <x:c r="H98" s="114"/>
      <x:c r="I98" s="114"/>
      <x:c r="J98" s="114"/>
      <x:c r="K98" s="114"/>
      <x:c r="L98" s="114"/>
      <x:c r="M98" s="114"/>
      <x:c r="N98" s="114"/>
      <x:c r="O98" s="114"/>
      <x:c r="P98" s="114"/>
      <x:c r="Q98" s="114"/>
      <x:c r="R98" s="114"/>
      <x:c r="S98" s="114"/>
      <x:c r="T98" s="114"/>
      <x:c r="U98" s="114"/>
      <x:c r="V98" s="114"/>
      <x:c r="W98" s="114"/>
      <x:c r="X98" s="114"/>
      <x:c r="Y98" s="114"/>
      <x:c r="Z98" s="114"/>
    </x:row>
    <x:row r="99">
      <x:c r="A99" s="114"/>
      <x:c r="B99" s="114"/>
      <x:c r="C99" s="114"/>
      <x:c r="D99" s="114"/>
      <x:c r="E99" s="114"/>
      <x:c r="F99" s="114"/>
      <x:c r="G99" s="114"/>
      <x:c r="H99" s="114"/>
      <x:c r="I99" s="114"/>
      <x:c r="J99" s="114"/>
      <x:c r="K99" s="114"/>
      <x:c r="L99" s="114"/>
      <x:c r="M99" s="114"/>
      <x:c r="N99" s="114"/>
      <x:c r="O99" s="114"/>
      <x:c r="P99" s="114"/>
      <x:c r="Q99" s="114"/>
      <x:c r="R99" s="114"/>
      <x:c r="S99" s="114"/>
      <x:c r="T99" s="114"/>
      <x:c r="U99" s="114"/>
      <x:c r="V99" s="114"/>
      <x:c r="W99" s="114"/>
      <x:c r="X99" s="114"/>
      <x:c r="Y99" s="114"/>
      <x:c r="Z99" s="114"/>
    </x:row>
    <x:row r="100">
      <x:c r="A100" s="114"/>
      <x:c r="B100" s="114"/>
      <x:c r="C100" s="114"/>
      <x:c r="D100" s="114"/>
      <x:c r="E100" s="114"/>
      <x:c r="F100" s="114"/>
      <x:c r="G100" s="114"/>
      <x:c r="H100" s="114"/>
      <x:c r="I100" s="114"/>
      <x:c r="J100" s="114"/>
      <x:c r="K100" s="114"/>
      <x:c r="L100" s="114"/>
      <x:c r="M100" s="114"/>
      <x:c r="N100" s="114"/>
      <x:c r="O100" s="114"/>
      <x:c r="P100" s="114"/>
      <x:c r="Q100" s="114"/>
      <x:c r="R100" s="114"/>
      <x:c r="S100" s="114"/>
      <x:c r="T100" s="114"/>
      <x:c r="U100" s="114"/>
      <x:c r="V100" s="114"/>
      <x:c r="W100" s="114"/>
      <x:c r="X100" s="114"/>
      <x:c r="Y100" s="114"/>
      <x:c r="Z100" s="114"/>
    </x:row>
  </x:sheetData>
  <x:mergeCells>
    <x:mergeCell ref="A1:K1"/>
    <x:mergeCell ref="A2:K2"/>
    <x:mergeCell ref="A4:K6"/>
    <x:mergeCell ref="A14:K14"/>
    <x:mergeCell ref="A31:K31"/>
    <x:mergeCell ref="A32:K36"/>
    <x:mergeCell ref="A38:K41"/>
  </x:mergeCells>
  <x:pageMargins left="0.7" right="0.7" top="0.75" bottom="0.75" header="0.3" footer="0.3"/>
  <x:drawing xmlns:r="http://schemas.openxmlformats.org/officeDocument/2006/relationships" r:id="Re1cfbef7f1d74167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42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34" customHeight="1">
      <x:c r="A1" s="4" t="str">
        <x:v>Dados oficiais e proxies locais</x:v>
      </x:c>
      <x:c r="B1" s="4"/>
      <x:c r="C1" s="4"/>
      <x:c r="D1" s="4"/>
      <x:c r="E1" s="4"/>
      <x:c r="F1" s="4"/>
      <x:c r="G1" s="4"/>
      <x:c r="H1" s="4"/>
      <x:c r="I1" s="4"/>
      <x:c r="J1" s="114"/>
      <x:c r="K1" s="11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</x:row>
    <x:row r="2" ht="26" customHeight="1">
      <x:c r="A2" s="8" t="str">
        <x:v>Fatos observados em azul; proxies calculadas por fórmula. Corte da pesquisa: 08/09/2026.</x:v>
      </x:c>
      <x:c r="B2" s="8"/>
      <x:c r="C2" s="8"/>
      <x:c r="D2" s="8"/>
      <x:c r="E2" s="8"/>
      <x:c r="F2" s="8"/>
      <x:c r="G2" s="8"/>
      <x:c r="H2" s="8"/>
      <x:c r="I2" s="8"/>
      <x:c r="J2" s="114"/>
      <x:c r="K2" s="114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</x:row>
    <x:row r="3">
      <x:c r="A3" s="114"/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</x:row>
    <x:row r="4" ht="25" customHeight="1">
      <x:c r="A4" s="11" t="str">
        <x:v>População por cidade e faixa etária</x:v>
      </x:c>
      <x:c r="B4" s="11"/>
      <x:c r="C4" s="11"/>
      <x:c r="D4" s="11"/>
      <x:c r="E4" s="11"/>
      <x:c r="F4" s="11"/>
      <x:c r="G4" s="11"/>
      <x:c r="H4" s="11"/>
      <x:c r="I4" s="11"/>
      <x:c r="J4" s="114"/>
      <x:c r="K4" s="114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</x:row>
    <x:row r="5" ht="25" customHeight="1">
      <x:c r="A5" s="22" t="str">
        <x:v>Cidade</x:v>
      </x:c>
      <x:c r="B5" s="23" t="str">
        <x:v>População 2022</x:v>
      </x:c>
      <x:c r="C5" s="23" t="str">
        <x:v>População 2026</x:v>
      </x:c>
      <x:c r="D5" s="23" t="str">
        <x:v>Fator 2026/2022</x:v>
      </x:c>
      <x:c r="E5" s="23" t="str">
        <x:v>0–5 (2022)</x:v>
      </x:c>
      <x:c r="F5" s="23" t="str">
        <x:v>6–17 (2022)</x:v>
      </x:c>
      <x:c r="G5" s="23" t="str">
        <x:v>18–59 (2022)</x:v>
      </x:c>
      <x:c r="H5" s="23" t="str">
        <x:v>60+ (2022)</x:v>
      </x:c>
      <x:c r="I5" s="24" t="str">
        <x:v>Fonte</x:v>
      </x:c>
      <x:c r="J5" s="114"/>
      <x:c r="K5" s="114"/>
      <x:c r="L5" s="114"/>
      <x:c r="M5" s="114"/>
      <x:c r="N5" s="114"/>
      <x:c r="O5" s="114"/>
      <x:c r="P5" s="114"/>
      <x:c r="Q5" s="114"/>
      <x:c r="R5" s="114"/>
      <x:c r="S5" s="114"/>
      <x:c r="T5" s="114"/>
      <x:c r="U5" s="114"/>
      <x:c r="V5" s="114"/>
      <x:c r="W5" s="114"/>
      <x:c r="X5" s="114"/>
      <x:c r="Y5" s="114"/>
      <x:c r="Z5" s="114"/>
    </x:row>
    <x:row r="6">
      <x:c r="A6" s="118" t="str">
        <x:v>Cuiabá</x:v>
      </x:c>
      <x:c r="B6" s="119" t="n">
        <x:v>650877</x:v>
      </x:c>
      <x:c r="C6" s="119" t="n">
        <x:v>698917</x:v>
      </x:c>
      <x:c r="D6" s="137" t="n">
        <x:f>C6/B6</x:f>
        <x:v>1.0738081081371749</x:v>
      </x:c>
      <x:c r="E6" s="119" t="n">
        <x:v>52672</x:v>
      </x:c>
      <x:c r="F6" s="119" t="n">
        <x:v>108952</x:v>
      </x:c>
      <x:c r="G6" s="119" t="n">
        <x:v>403772</x:v>
      </x:c>
      <x:c r="H6" s="119" t="n">
        <x:v>85481</x:v>
      </x:c>
      <x:c r="I6" s="138" t="str">
        <x:v>IBGE Censo 2022 + Estimativas 2026</x:v>
      </x:c>
      <x:c r="J6" s="114"/>
      <x:c r="K6" s="114"/>
      <x:c r="L6" s="114"/>
      <x:c r="M6" s="114"/>
      <x:c r="N6" s="114"/>
      <x:c r="O6" s="114"/>
      <x:c r="P6" s="114"/>
      <x:c r="Q6" s="114"/>
      <x:c r="R6" s="114"/>
      <x:c r="S6" s="114"/>
      <x:c r="T6" s="114"/>
      <x:c r="U6" s="114"/>
      <x:c r="V6" s="114"/>
      <x:c r="W6" s="114"/>
      <x:c r="X6" s="114"/>
      <x:c r="Y6" s="114"/>
      <x:c r="Z6" s="114"/>
    </x:row>
    <x:row r="7">
      <x:c r="A7" s="118" t="str">
        <x:v>Várzea Grande</x:v>
      </x:c>
      <x:c r="B7" s="119" t="n">
        <x:v>300078</x:v>
      </x:c>
      <x:c r="C7" s="119" t="n">
        <x:v>323172</x:v>
      </x:c>
      <x:c r="D7" s="137" t="n">
        <x:f>C7/B7</x:f>
        <x:v>1.0769599904024953</x:v>
      </x:c>
      <x:c r="E7" s="119" t="n">
        <x:v>27696</x:v>
      </x:c>
      <x:c r="F7" s="119" t="n">
        <x:v>54808</x:v>
      </x:c>
      <x:c r="G7" s="119" t="n">
        <x:v>183830</x:v>
      </x:c>
      <x:c r="H7" s="119" t="n">
        <x:v>33744</x:v>
      </x:c>
      <x:c r="I7" s="138" t="str">
        <x:v>IBGE Censo 2022 + Estimativas 2026</x:v>
      </x:c>
      <x:c r="J7" s="114"/>
      <x:c r="K7" s="114"/>
      <x:c r="L7" s="114"/>
      <x:c r="M7" s="114"/>
      <x:c r="N7" s="114"/>
      <x:c r="O7" s="114"/>
      <x:c r="P7" s="114"/>
      <x:c r="Q7" s="114"/>
      <x:c r="R7" s="114"/>
      <x:c r="S7" s="114"/>
      <x:c r="T7" s="114"/>
      <x:c r="U7" s="114"/>
      <x:c r="V7" s="114"/>
      <x:c r="W7" s="114"/>
      <x:c r="X7" s="114"/>
      <x:c r="Y7" s="114"/>
      <x:c r="Z7" s="114"/>
    </x:row>
    <x:row r="8">
      <x:c r="A8" s="139" t="str">
        <x:v>Total</x:v>
      </x:c>
      <x:c r="B8" s="140" t="n">
        <x:f>SUM(B6:B7)</x:f>
        <x:v>950955</x:v>
      </x:c>
      <x:c r="C8" s="140" t="n">
        <x:f>SUM(C6:C7)</x:f>
        <x:v>1022089</x:v>
      </x:c>
      <x:c r="D8" s="141" t="n">
        <x:f>C8/B8</x:f>
        <x:v>1.0748026983400898</x:v>
      </x:c>
      <x:c r="E8" s="140" t="n">
        <x:f>SUM(E6:E7)</x:f>
        <x:v>80368</x:v>
      </x:c>
      <x:c r="F8" s="140" t="n">
        <x:f>SUM(F6:F7)</x:f>
        <x:v>163760</x:v>
      </x:c>
      <x:c r="G8" s="140" t="n">
        <x:f>SUM(G6:G7)</x:f>
        <x:v>587602</x:v>
      </x:c>
      <x:c r="H8" s="140" t="n">
        <x:f>SUM(H6:H7)</x:f>
        <x:v>119225</x:v>
      </x:c>
      <x:c r="I8" s="142" t="str">
        <x:v>Cálculo</x:v>
      </x:c>
      <x:c r="J8" s="114"/>
      <x:c r="K8" s="114"/>
      <x:c r="L8" s="114"/>
      <x:c r="M8" s="114"/>
      <x:c r="N8" s="114"/>
      <x:c r="O8" s="114"/>
      <x:c r="P8" s="114"/>
      <x:c r="Q8" s="114"/>
      <x:c r="R8" s="114"/>
      <x:c r="S8" s="114"/>
      <x:c r="T8" s="114"/>
      <x:c r="U8" s="114"/>
      <x:c r="V8" s="114"/>
      <x:c r="W8" s="114"/>
      <x:c r="X8" s="114"/>
      <x:c r="Y8" s="114"/>
      <x:c r="Z8" s="114"/>
    </x:row>
    <x:row r="9">
      <x:c r="A9" s="114"/>
      <x:c r="B9" s="114"/>
      <x:c r="C9" s="114"/>
      <x:c r="D9" s="114"/>
      <x:c r="E9" s="114"/>
      <x:c r="F9" s="114"/>
      <x:c r="G9" s="114"/>
      <x:c r="H9" s="114"/>
      <x:c r="I9" s="114"/>
      <x:c r="J9" s="114"/>
      <x:c r="K9" s="114"/>
      <x:c r="L9" s="114"/>
      <x:c r="M9" s="114"/>
      <x:c r="N9" s="114"/>
      <x:c r="O9" s="114"/>
      <x:c r="P9" s="114"/>
      <x:c r="Q9" s="114"/>
      <x:c r="R9" s="114"/>
      <x:c r="S9" s="114"/>
      <x:c r="T9" s="114"/>
      <x:c r="U9" s="114"/>
      <x:c r="V9" s="114"/>
      <x:c r="W9" s="114"/>
      <x:c r="X9" s="114"/>
      <x:c r="Y9" s="114"/>
      <x:c r="Z9" s="114"/>
    </x:row>
    <x:row r="10" ht="25" customHeight="1">
      <x:c r="A10" s="11" t="str">
        <x:v>Proxy 2026 por faixa etária</x:v>
      </x:c>
      <x:c r="B10" s="11"/>
      <x:c r="C10" s="11"/>
      <x:c r="D10" s="11"/>
      <x:c r="E10" s="11"/>
      <x:c r="F10" s="11"/>
      <x:c r="G10" s="11"/>
      <x:c r="H10" s="11"/>
      <x:c r="I10" s="11"/>
      <x:c r="J10" s="114"/>
      <x:c r="K10" s="114"/>
      <x:c r="L10" s="114"/>
      <x:c r="M10" s="114"/>
      <x:c r="N10" s="114"/>
      <x:c r="O10" s="114"/>
      <x:c r="P10" s="114"/>
      <x:c r="Q10" s="114"/>
      <x:c r="R10" s="114"/>
      <x:c r="S10" s="114"/>
      <x:c r="T10" s="114"/>
      <x:c r="U10" s="114"/>
      <x:c r="V10" s="114"/>
      <x:c r="W10" s="114"/>
      <x:c r="X10" s="114"/>
      <x:c r="Y10" s="114"/>
      <x:c r="Z10" s="114"/>
    </x:row>
    <x:row r="11" ht="25" customHeight="1">
      <x:c r="A11" s="22" t="str">
        <x:v>Cidade</x:v>
      </x:c>
      <x:c r="B11" s="23" t="str">
        <x:v>0–5</x:v>
      </x:c>
      <x:c r="C11" s="23" t="str">
        <x:v>6–17</x:v>
      </x:c>
      <x:c r="D11" s="23" t="str">
        <x:v>18–59</x:v>
      </x:c>
      <x:c r="E11" s="24" t="str">
        <x:v>60+</x:v>
      </x:c>
      <x:c r="F11" s="114"/>
      <x:c r="G11" s="38" t="str">
        <x:v>A proxy preserva a estrutura etária do Censo 2022 e aplica o crescimento populacional de cada cidade até 2026. Não é uma projeção etária oficial e pode ignorar envelhecimento e migração seletiva.</x:v>
      </x:c>
      <x:c r="H11" s="38"/>
      <x:c r="I11" s="38"/>
      <x:c r="J11" s="114"/>
      <x:c r="K11" s="114"/>
      <x:c r="L11" s="114"/>
      <x:c r="M11" s="114"/>
      <x:c r="N11" s="114"/>
      <x:c r="O11" s="114"/>
      <x:c r="P11" s="114"/>
      <x:c r="Q11" s="114"/>
      <x:c r="R11" s="114"/>
      <x:c r="S11" s="114"/>
      <x:c r="T11" s="114"/>
      <x:c r="U11" s="114"/>
      <x:c r="V11" s="114"/>
      <x:c r="W11" s="114"/>
      <x:c r="X11" s="114"/>
      <x:c r="Y11" s="114"/>
      <x:c r="Z11" s="114"/>
    </x:row>
    <x:row r="12">
      <x:c r="A12" s="121" t="str">
        <x:v>Cuiabá</x:v>
      </x:c>
      <x:c r="B12" s="122" t="n">
        <x:f>E6*$D6</x:f>
        <x:v>56559.620671801276</x:v>
      </x:c>
      <x:c r="C12" s="122" t="n">
        <x:f>F6*$D6</x:f>
        <x:v>116993.54099776148</x:v>
      </x:c>
      <x:c r="D12" s="122" t="n">
        <x:f>G6*$D6</x:f>
        <x:v>433573.64743876335</x:v>
      </x:c>
      <x:c r="E12" s="143" t="n">
        <x:f>H6*$D6</x:f>
        <x:v>91790.19089167385</x:v>
      </x:c>
      <x:c r="F12" s="114"/>
      <x:c r="G12" s="38"/>
      <x:c r="H12" s="38"/>
      <x:c r="I12" s="38"/>
      <x:c r="J12" s="114"/>
      <x:c r="K12" s="114"/>
      <x:c r="L12" s="114"/>
      <x:c r="M12" s="114"/>
      <x:c r="N12" s="114"/>
      <x:c r="O12" s="114"/>
      <x:c r="P12" s="114"/>
      <x:c r="Q12" s="114"/>
      <x:c r="R12" s="114"/>
      <x:c r="S12" s="114"/>
      <x:c r="T12" s="114"/>
      <x:c r="U12" s="114"/>
      <x:c r="V12" s="114"/>
      <x:c r="W12" s="114"/>
      <x:c r="X12" s="114"/>
      <x:c r="Y12" s="114"/>
      <x:c r="Z12" s="114"/>
    </x:row>
    <x:row r="13">
      <x:c r="A13" s="121" t="str">
        <x:v>Várzea Grande</x:v>
      </x:c>
      <x:c r="B13" s="122" t="n">
        <x:f>E7*$D7</x:f>
        <x:v>29827.48389418751</x:v>
      </x:c>
      <x:c r="C13" s="122" t="n">
        <x:f>F7*$D7</x:f>
        <x:v>59026.023153979964</x:v>
      </x:c>
      <x:c r="D13" s="122" t="n">
        <x:f>G7*$D7</x:f>
        <x:v>197977.55503569072</x:v>
      </x:c>
      <x:c r="E13" s="143" t="n">
        <x:f>H7*$D7</x:f>
        <x:v>36340.937916141804</x:v>
      </x:c>
      <x:c r="F13" s="114"/>
      <x:c r="G13" s="38"/>
      <x:c r="H13" s="38"/>
      <x:c r="I13" s="38"/>
      <x:c r="J13" s="114"/>
      <x:c r="K13" s="114"/>
      <x:c r="L13" s="114"/>
      <x:c r="M13" s="114"/>
      <x:c r="N13" s="114"/>
      <x:c r="O13" s="114"/>
      <x:c r="P13" s="114"/>
      <x:c r="Q13" s="114"/>
      <x:c r="R13" s="114"/>
      <x:c r="S13" s="114"/>
      <x:c r="T13" s="114"/>
      <x:c r="U13" s="114"/>
      <x:c r="V13" s="114"/>
      <x:c r="W13" s="114"/>
      <x:c r="X13" s="114"/>
      <x:c r="Y13" s="114"/>
      <x:c r="Z13" s="114"/>
    </x:row>
    <x:row r="14">
      <x:c r="A14" s="144" t="str">
        <x:v>Total</x:v>
      </x:c>
      <x:c r="B14" s="145" t="n">
        <x:f>SUM(B12:B13)</x:f>
        <x:v>86387.10456598879</x:v>
      </x:c>
      <x:c r="C14" s="145" t="n">
        <x:f>SUM(C12:C13)</x:f>
        <x:v>176019.56415174145</x:v>
      </x:c>
      <x:c r="D14" s="145" t="n">
        <x:f>SUM(D12:D13)</x:f>
        <x:v>631551.2024744541</x:v>
      </x:c>
      <x:c r="E14" s="146" t="n">
        <x:f>SUM(E12:E13)</x:f>
        <x:v>128131.12880781565</x:v>
      </x:c>
      <x:c r="F14" s="114"/>
      <x:c r="G14" s="38"/>
      <x:c r="H14" s="38"/>
      <x:c r="I14" s="38"/>
      <x:c r="J14" s="114"/>
      <x:c r="K14" s="114"/>
      <x:c r="L14" s="114"/>
      <x:c r="M14" s="114"/>
      <x:c r="N14" s="114"/>
      <x:c r="O14" s="114"/>
      <x:c r="P14" s="114"/>
      <x:c r="Q14" s="114"/>
      <x:c r="R14" s="114"/>
      <x:c r="S14" s="114"/>
      <x:c r="T14" s="114"/>
      <x:c r="U14" s="114"/>
      <x:c r="V14" s="114"/>
      <x:c r="W14" s="114"/>
      <x:c r="X14" s="114"/>
      <x:c r="Y14" s="114"/>
      <x:c r="Z14" s="114"/>
    </x:row>
    <x:row r="15">
      <x:c r="A15" s="114"/>
      <x:c r="B15" s="114"/>
      <x:c r="C15" s="114"/>
      <x:c r="D15" s="114"/>
      <x:c r="E15" s="114"/>
      <x:c r="F15" s="114"/>
      <x:c r="G15" s="114"/>
      <x:c r="H15" s="114"/>
      <x:c r="I15" s="114"/>
      <x:c r="J15" s="114"/>
      <x:c r="K15" s="114"/>
      <x:c r="L15" s="114"/>
      <x:c r="M15" s="114"/>
      <x:c r="N15" s="114"/>
      <x:c r="O15" s="114"/>
      <x:c r="P15" s="114"/>
      <x:c r="Q15" s="114"/>
      <x:c r="R15" s="114"/>
      <x:c r="S15" s="114"/>
      <x:c r="T15" s="114"/>
      <x:c r="U15" s="114"/>
      <x:c r="V15" s="114"/>
      <x:c r="W15" s="114"/>
      <x:c r="X15" s="114"/>
      <x:c r="Y15" s="114"/>
      <x:c r="Z15" s="114"/>
    </x:row>
    <x:row r="16" ht="25" customHeight="1">
      <x:c r="A16" s="11" t="str">
        <x:v>Acesso e demanda observável</x:v>
      </x:c>
      <x:c r="B16" s="11"/>
      <x:c r="C16" s="11"/>
      <x:c r="D16" s="11"/>
      <x:c r="E16" s="11"/>
      <x:c r="F16" s="11"/>
      <x:c r="G16" s="11"/>
      <x:c r="H16" s="11"/>
      <x:c r="I16" s="11"/>
      <x:c r="J16" s="114"/>
      <x:c r="K16" s="114"/>
      <x:c r="L16" s="114"/>
      <x:c r="M16" s="114"/>
      <x:c r="N16" s="114"/>
      <x:c r="O16" s="114"/>
      <x:c r="P16" s="114"/>
      <x:c r="Q16" s="114"/>
      <x:c r="R16" s="114"/>
      <x:c r="S16" s="114"/>
      <x:c r="T16" s="114"/>
      <x:c r="U16" s="114"/>
      <x:c r="V16" s="114"/>
      <x:c r="W16" s="114"/>
      <x:c r="X16" s="114"/>
      <x:c r="Y16" s="114"/>
      <x:c r="Z16" s="114"/>
    </x:row>
    <x:row r="17" ht="25" customHeight="1">
      <x:c r="A17" s="22" t="str">
        <x:v>Indicador</x:v>
      </x:c>
      <x:c r="B17" s="23" t="str">
        <x:v>Cuiabá</x:v>
      </x:c>
      <x:c r="C17" s="23" t="str">
        <x:v>Várzea Grande</x:v>
      </x:c>
      <x:c r="D17" s="23" t="str">
        <x:v>Total</x:v>
      </x:c>
      <x:c r="E17" s="23" t="str">
        <x:v>% da população 2026</x:v>
      </x:c>
      <x:c r="F17" s="24" t="str">
        <x:v>Leitura correta</x:v>
      </x:c>
      <x:c r="G17" s="114"/>
      <x:c r="H17" s="114"/>
      <x:c r="I17" s="114"/>
      <x:c r="J17" s="114"/>
      <x:c r="K17" s="114"/>
      <x:c r="L17" s="114"/>
      <x:c r="M17" s="114"/>
      <x:c r="N17" s="114"/>
      <x:c r="O17" s="114"/>
      <x:c r="P17" s="114"/>
      <x:c r="Q17" s="114"/>
      <x:c r="R17" s="114"/>
      <x:c r="S17" s="114"/>
      <x:c r="T17" s="114"/>
      <x:c r="U17" s="114"/>
      <x:c r="V17" s="114"/>
      <x:c r="W17" s="114"/>
      <x:c r="X17" s="114"/>
      <x:c r="Y17" s="114"/>
      <x:c r="Z17" s="114"/>
    </x:row>
    <x:row r="18">
      <x:c r="A18" s="118" t="str">
        <x:v>Vínculos em planos médico-hospitalares (jun/2026)</x:v>
      </x:c>
      <x:c r="B18" s="119" t="n">
        <x:v>239668</x:v>
      </x:c>
      <x:c r="C18" s="119" t="n">
        <x:v>52166</x:v>
      </x:c>
      <x:c r="D18" s="119" t="n">
        <x:f>SUM(B18:C18)</x:f>
        <x:v>291834</x:v>
      </x:c>
      <x:c r="E18" s="147" t="n">
        <x:f>D18/$C$8</x:f>
        <x:v>0.2855269942245734</x:v>
      </x:c>
      <x:c r="F18" s="120" t="str">
        <x:v>Teto de mecanismo de pagamento; vínculos não são pessoas únicas</x:v>
      </x:c>
      <x:c r="G18" s="114"/>
      <x:c r="H18" s="114"/>
      <x:c r="I18" s="114"/>
      <x:c r="J18" s="114"/>
      <x:c r="K18" s="114"/>
      <x:c r="L18" s="114"/>
      <x:c r="M18" s="114"/>
      <x:c r="N18" s="114"/>
      <x:c r="O18" s="114"/>
      <x:c r="P18" s="114"/>
      <x:c r="Q18" s="114"/>
      <x:c r="R18" s="114"/>
      <x:c r="S18" s="114"/>
      <x:c r="T18" s="114"/>
      <x:c r="U18" s="114"/>
      <x:c r="V18" s="114"/>
      <x:c r="W18" s="114"/>
      <x:c r="X18" s="114"/>
      <x:c r="Y18" s="114"/>
      <x:c r="Z18" s="114"/>
    </x:row>
    <x:row r="19">
      <x:c r="A19" s="118" t="str">
        <x:v>Matrículas de educação especial (2025)</x:v>
      </x:c>
      <x:c r="B19" s="119" t="n">
        <x:v>5018</x:v>
      </x:c>
      <x:c r="C19" s="119" t="n">
        <x:v>2354</x:v>
      </x:c>
      <x:c r="D19" s="119" t="n">
        <x:f>SUM(B19:C19)</x:f>
        <x:v>7372</x:v>
      </x:c>
      <x:c r="E19" s="147"/>
      <x:c r="F19" s="120" t="str">
        <x:v>Ecossistema escolar já identificado; não é fila de clientes</x:v>
      </x:c>
      <x:c r="G19" s="114"/>
      <x:c r="H19" s="114"/>
      <x:c r="I19" s="114"/>
      <x:c r="J19" s="114"/>
      <x:c r="K19" s="114"/>
      <x:c r="L19" s="114"/>
      <x:c r="M19" s="114"/>
      <x:c r="N19" s="114"/>
      <x:c r="O19" s="114"/>
      <x:c r="P19" s="114"/>
      <x:c r="Q19" s="114"/>
      <x:c r="R19" s="114"/>
      <x:c r="S19" s="114"/>
      <x:c r="T19" s="114"/>
      <x:c r="U19" s="114"/>
      <x:c r="V19" s="114"/>
      <x:c r="W19" s="114"/>
      <x:c r="X19" s="114"/>
      <x:c r="Y19" s="114"/>
      <x:c r="Z19" s="114"/>
    </x:row>
    <x:row r="20">
      <x:c r="A20" s="118" t="str">
        <x:v>Testes para psicodiagnóstico no SUS (2025)</x:v>
      </x:c>
      <x:c r="B20" s="119" t="n">
        <x:v>410</x:v>
      </x:c>
      <x:c r="C20" s="119" t="n">
        <x:v>640</x:v>
      </x:c>
      <x:c r="D20" s="119" t="n">
        <x:f>SUM(B20:C20)</x:f>
        <x:v>1050</x:v>
      </x:c>
      <x:c r="E20" s="147"/>
      <x:c r="F20" s="120" t="str">
        <x:v>Procedimentos adjacentes; não equivalem a avaliações neuropsicológicas completas</x:v>
      </x:c>
      <x:c r="G20" s="114"/>
      <x:c r="H20" s="114"/>
      <x:c r="I20" s="114"/>
      <x:c r="J20" s="114"/>
      <x:c r="K20" s="114"/>
      <x:c r="L20" s="114"/>
      <x:c r="M20" s="114"/>
      <x:c r="N20" s="114"/>
      <x:c r="O20" s="114"/>
      <x:c r="P20" s="114"/>
      <x:c r="Q20" s="114"/>
      <x:c r="R20" s="114"/>
      <x:c r="S20" s="114"/>
      <x:c r="T20" s="114"/>
      <x:c r="U20" s="114"/>
      <x:c r="V20" s="114"/>
      <x:c r="W20" s="114"/>
      <x:c r="X20" s="114"/>
      <x:c r="Y20" s="114"/>
      <x:c r="Z20" s="114"/>
    </x:row>
    <x:row r="21">
      <x:c r="A21" s="125" t="str">
        <x:v>Acompanhamentos neuropsicológicos no SUS (2025)</x:v>
      </x:c>
      <x:c r="B21" s="126" t="n">
        <x:v>3048</x:v>
      </x:c>
      <x:c r="C21" s="126" t="n">
        <x:v>0</x:v>
      </x:c>
      <x:c r="D21" s="126" t="n">
        <x:f>SUM(B21:C21)</x:f>
        <x:v>3048</x:v>
      </x:c>
      <x:c r="E21" s="148"/>
      <x:c r="F21" s="127" t="str">
        <x:v>Atos de reabilitação; podem repetir pessoas</x:v>
      </x:c>
      <x:c r="G21" s="114"/>
      <x:c r="H21" s="114"/>
      <x:c r="I21" s="114"/>
      <x:c r="J21" s="114"/>
      <x:c r="K21" s="114"/>
      <x:c r="L21" s="114"/>
      <x:c r="M21" s="114"/>
      <x:c r="N21" s="114"/>
      <x:c r="O21" s="114"/>
      <x:c r="P21" s="114"/>
      <x:c r="Q21" s="114"/>
      <x:c r="R21" s="114"/>
      <x:c r="S21" s="114"/>
      <x:c r="T21" s="114"/>
      <x:c r="U21" s="114"/>
      <x:c r="V21" s="114"/>
      <x:c r="W21" s="114"/>
      <x:c r="X21" s="114"/>
      <x:c r="Y21" s="114"/>
      <x:c r="Z21" s="114"/>
    </x:row>
    <x:row r="22">
      <x:c r="A22" s="114"/>
      <x:c r="B22" s="114"/>
      <x:c r="C22" s="114"/>
      <x:c r="D22" s="114"/>
      <x:c r="E22" s="114"/>
      <x:c r="F22" s="114"/>
      <x:c r="G22" s="114"/>
      <x:c r="H22" s="114"/>
      <x:c r="I22" s="114"/>
      <x:c r="J22" s="114"/>
      <x:c r="K22" s="114"/>
      <x:c r="L22" s="114"/>
      <x:c r="M22" s="114"/>
      <x:c r="N22" s="114"/>
      <x:c r="O22" s="114"/>
      <x:c r="P22" s="114"/>
      <x:c r="Q22" s="114"/>
      <x:c r="R22" s="114"/>
      <x:c r="S22" s="114"/>
      <x:c r="T22" s="114"/>
      <x:c r="U22" s="114"/>
      <x:c r="V22" s="114"/>
      <x:c r="W22" s="114"/>
      <x:c r="X22" s="114"/>
      <x:c r="Y22" s="114"/>
      <x:c r="Z22" s="114"/>
    </x:row>
    <x:row r="23">
      <x:c r="A23" s="114"/>
      <x:c r="B23" s="114"/>
      <x:c r="C23" s="114"/>
      <x:c r="D23" s="114"/>
      <x:c r="E23" s="114"/>
      <x:c r="F23" s="114"/>
      <x:c r="G23" s="114"/>
      <x:c r="H23" s="114"/>
      <x:c r="I23" s="114"/>
      <x:c r="J23" s="114"/>
      <x:c r="K23" s="114"/>
      <x:c r="L23" s="114"/>
      <x:c r="M23" s="114"/>
      <x:c r="N23" s="114"/>
      <x:c r="O23" s="114"/>
      <x:c r="P23" s="114"/>
      <x:c r="Q23" s="114"/>
      <x:c r="R23" s="114"/>
      <x:c r="S23" s="114"/>
      <x:c r="T23" s="114"/>
      <x:c r="U23" s="114"/>
      <x:c r="V23" s="114"/>
      <x:c r="W23" s="114"/>
      <x:c r="X23" s="114"/>
      <x:c r="Y23" s="114"/>
      <x:c r="Z23" s="114"/>
    </x:row>
    <x:row r="24">
      <x:c r="A24" s="149" t="str">
        <x:v>Faixa etária</x:v>
      </x:c>
      <x:c r="B24" s="149" t="str">
        <x:v>População proxy 2026</x:v>
      </x:c>
      <x:c r="C24" s="149" t="str">
        <x:v>Participação</x:v>
      </x:c>
      <x:c r="D24" s="114"/>
      <x:c r="E24" s="114"/>
      <x:c r="F24" s="114"/>
      <x:c r="G24" s="114"/>
      <x:c r="H24" s="114"/>
      <x:c r="I24" s="114"/>
      <x:c r="J24" s="114"/>
      <x:c r="K24" s="114"/>
      <x:c r="L24" s="114"/>
      <x:c r="M24" s="114"/>
      <x:c r="N24" s="114"/>
      <x:c r="O24" s="114"/>
      <x:c r="P24" s="114"/>
      <x:c r="Q24" s="114"/>
      <x:c r="R24" s="114"/>
      <x:c r="S24" s="114"/>
      <x:c r="T24" s="114"/>
      <x:c r="U24" s="114"/>
      <x:c r="V24" s="114"/>
      <x:c r="W24" s="114"/>
      <x:c r="X24" s="114"/>
      <x:c r="Y24" s="114"/>
      <x:c r="Z24" s="114"/>
    </x:row>
    <x:row r="25">
      <x:c r="A25" s="114" t="str">
        <x:v>0–5</x:v>
      </x:c>
      <x:c r="B25" s="132" t="n">
        <x:f>B14</x:f>
        <x:v>86387.10456598879</x:v>
      </x:c>
      <x:c r="C25" s="150" t="n">
        <x:f>B25/$C$8</x:f>
        <x:v>0.08452013921095794</x:v>
      </x:c>
      <x:c r="D25" s="114"/>
      <x:c r="E25" s="114"/>
      <x:c r="F25" s="114"/>
      <x:c r="G25" s="114"/>
      <x:c r="H25" s="114"/>
      <x:c r="I25" s="114"/>
      <x:c r="J25" s="114"/>
      <x:c r="K25" s="114"/>
      <x:c r="L25" s="114"/>
      <x:c r="M25" s="114"/>
      <x:c r="N25" s="114"/>
      <x:c r="O25" s="114"/>
      <x:c r="P25" s="114"/>
      <x:c r="Q25" s="114"/>
      <x:c r="R25" s="114"/>
      <x:c r="S25" s="114"/>
      <x:c r="T25" s="114"/>
      <x:c r="U25" s="114"/>
      <x:c r="V25" s="114"/>
      <x:c r="W25" s="114"/>
      <x:c r="X25" s="114"/>
      <x:c r="Y25" s="114"/>
      <x:c r="Z25" s="114"/>
    </x:row>
    <x:row r="26">
      <x:c r="A26" s="114" t="str">
        <x:v>6–17</x:v>
      </x:c>
      <x:c r="B26" s="132" t="n">
        <x:f>C14</x:f>
        <x:v>176019.56415174145</x:v>
      </x:c>
      <x:c r="C26" s="150" t="n">
        <x:f>B26/$C$8</x:f>
        <x:v>0.17221549605928785</x:v>
      </x:c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4"/>
      <x:c r="N26" s="114"/>
      <x:c r="O26" s="114"/>
      <x:c r="P26" s="114"/>
      <x:c r="Q26" s="114"/>
      <x:c r="R26" s="114"/>
      <x:c r="S26" s="114"/>
      <x:c r="T26" s="114"/>
      <x:c r="U26" s="114"/>
      <x:c r="V26" s="114"/>
      <x:c r="W26" s="114"/>
      <x:c r="X26" s="114"/>
      <x:c r="Y26" s="114"/>
      <x:c r="Z26" s="114"/>
    </x:row>
    <x:row r="27">
      <x:c r="A27" s="114" t="str">
        <x:v>18–59</x:v>
      </x:c>
      <x:c r="B27" s="132" t="n">
        <x:f>D14</x:f>
        <x:v>631551.2024744541</x:v>
      </x:c>
      <x:c r="C27" s="150" t="n">
        <x:f>B27/$C$8</x:f>
        <x:v>0.6179023573039667</x:v>
      </x:c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4"/>
      <x:c r="N27" s="114"/>
      <x:c r="O27" s="114"/>
      <x:c r="P27" s="114"/>
      <x:c r="Q27" s="114"/>
      <x:c r="R27" s="114"/>
      <x:c r="S27" s="114"/>
      <x:c r="T27" s="114"/>
      <x:c r="U27" s="114"/>
      <x:c r="V27" s="114"/>
      <x:c r="W27" s="114"/>
      <x:c r="X27" s="114"/>
      <x:c r="Y27" s="114"/>
      <x:c r="Z27" s="114"/>
    </x:row>
    <x:row r="28">
      <x:c r="A28" s="114" t="str">
        <x:v>60+</x:v>
      </x:c>
      <x:c r="B28" s="132" t="n">
        <x:f>E14</x:f>
        <x:v>128131.12880781565</x:v>
      </x:c>
      <x:c r="C28" s="150" t="n">
        <x:f>B28/$C$8</x:f>
        <x:v>0.12536200742578743</x:v>
      </x:c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4"/>
      <x:c r="N28" s="114"/>
      <x:c r="O28" s="114"/>
      <x:c r="P28" s="114"/>
      <x:c r="Q28" s="114"/>
      <x:c r="R28" s="114"/>
      <x:c r="S28" s="114"/>
      <x:c r="T28" s="114"/>
      <x:c r="U28" s="114"/>
      <x:c r="V28" s="114"/>
      <x:c r="W28" s="114"/>
      <x:c r="X28" s="114"/>
      <x:c r="Y28" s="114"/>
      <x:c r="Z28" s="114"/>
    </x:row>
    <x:row r="29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4"/>
      <x:c r="N29" s="114"/>
      <x:c r="O29" s="114"/>
      <x:c r="P29" s="114"/>
      <x:c r="Q29" s="114"/>
      <x:c r="R29" s="114"/>
      <x:c r="S29" s="114"/>
      <x:c r="T29" s="114"/>
      <x:c r="U29" s="114"/>
      <x:c r="V29" s="114"/>
      <x:c r="W29" s="114"/>
      <x:c r="X29" s="114"/>
      <x:c r="Y29" s="114"/>
      <x:c r="Z29" s="114"/>
    </x:row>
    <x:row r="30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4"/>
      <x:c r="N30" s="114"/>
      <x:c r="O30" s="114"/>
      <x:c r="P30" s="114"/>
      <x:c r="Q30" s="114"/>
      <x:c r="R30" s="114"/>
      <x:c r="S30" s="114"/>
      <x:c r="T30" s="114"/>
      <x:c r="U30" s="114"/>
      <x:c r="V30" s="114"/>
      <x:c r="W30" s="114"/>
      <x:c r="X30" s="114"/>
      <x:c r="Y30" s="114"/>
      <x:c r="Z30" s="114"/>
    </x:row>
    <x:row r="3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4"/>
      <x:c r="N31" s="114"/>
      <x:c r="O31" s="114"/>
      <x:c r="P31" s="114"/>
      <x:c r="Q31" s="114"/>
      <x:c r="R31" s="114"/>
      <x:c r="S31" s="114"/>
      <x:c r="T31" s="114"/>
      <x:c r="U31" s="114"/>
      <x:c r="V31" s="114"/>
      <x:c r="W31" s="114"/>
      <x:c r="X31" s="114"/>
      <x:c r="Y31" s="114"/>
      <x:c r="Z31" s="114"/>
    </x:row>
    <x:row r="32">
      <x:c r="A32" s="114"/>
      <x:c r="B32" s="114"/>
      <x:c r="C32" s="114"/>
      <x:c r="D32" s="114"/>
      <x:c r="E32" s="114"/>
      <x:c r="F32" s="114"/>
      <x:c r="G32" s="114"/>
      <x:c r="H32" s="114"/>
      <x:c r="I32" s="114"/>
      <x:c r="J32" s="114"/>
      <x:c r="K32" s="114"/>
      <x:c r="L32" s="114"/>
      <x:c r="M32" s="114"/>
      <x:c r="N32" s="114"/>
      <x:c r="O32" s="114"/>
      <x:c r="P32" s="114"/>
      <x:c r="Q32" s="114"/>
      <x:c r="R32" s="114"/>
      <x:c r="S32" s="114"/>
      <x:c r="T32" s="114"/>
      <x:c r="U32" s="114"/>
      <x:c r="V32" s="114"/>
      <x:c r="W32" s="114"/>
      <x:c r="X32" s="114"/>
      <x:c r="Y32" s="114"/>
      <x:c r="Z32" s="114"/>
    </x:row>
    <x:row r="33">
      <x:c r="A33" s="114"/>
      <x:c r="B33" s="114"/>
      <x:c r="C33" s="114"/>
      <x:c r="D33" s="114"/>
      <x:c r="E33" s="114"/>
      <x:c r="F33" s="114"/>
      <x:c r="G33" s="114"/>
      <x:c r="H33" s="114"/>
      <x:c r="I33" s="114"/>
      <x:c r="J33" s="114"/>
      <x:c r="K33" s="114"/>
      <x:c r="L33" s="114"/>
      <x:c r="M33" s="114"/>
      <x:c r="N33" s="114"/>
      <x:c r="O33" s="114"/>
      <x:c r="P33" s="114"/>
      <x:c r="Q33" s="114"/>
      <x:c r="R33" s="114"/>
      <x:c r="S33" s="114"/>
      <x:c r="T33" s="114"/>
      <x:c r="U33" s="114"/>
      <x:c r="V33" s="114"/>
      <x:c r="W33" s="114"/>
      <x:c r="X33" s="114"/>
      <x:c r="Y33" s="114"/>
      <x:c r="Z33" s="114"/>
    </x:row>
    <x:row r="34">
      <x:c r="A34" s="114"/>
      <x:c r="B34" s="114"/>
      <x:c r="C34" s="114"/>
      <x:c r="D34" s="114"/>
      <x:c r="E34" s="114"/>
      <x:c r="F34" s="114"/>
      <x:c r="G34" s="114"/>
      <x:c r="H34" s="114"/>
      <x:c r="I34" s="114"/>
      <x:c r="J34" s="114"/>
      <x:c r="K34" s="114"/>
      <x:c r="L34" s="114"/>
      <x:c r="M34" s="114"/>
      <x:c r="N34" s="114"/>
      <x:c r="O34" s="114"/>
      <x:c r="P34" s="114"/>
      <x:c r="Q34" s="114"/>
      <x:c r="R34" s="114"/>
      <x:c r="S34" s="114"/>
      <x:c r="T34" s="114"/>
      <x:c r="U34" s="114"/>
      <x:c r="V34" s="114"/>
      <x:c r="W34" s="114"/>
      <x:c r="X34" s="114"/>
      <x:c r="Y34" s="114"/>
      <x:c r="Z34" s="114"/>
    </x:row>
    <x:row r="35">
      <x:c r="A35" s="114"/>
      <x:c r="B35" s="114"/>
      <x:c r="C35" s="114"/>
      <x:c r="D35" s="114"/>
      <x:c r="E35" s="114"/>
      <x:c r="F35" s="114"/>
      <x:c r="G35" s="114"/>
      <x:c r="H35" s="114"/>
      <x:c r="I35" s="114"/>
      <x:c r="J35" s="114"/>
      <x:c r="K35" s="114"/>
      <x:c r="L35" s="114"/>
      <x:c r="M35" s="114"/>
      <x:c r="N35" s="114"/>
      <x:c r="O35" s="114"/>
      <x:c r="P35" s="114"/>
      <x:c r="Q35" s="114"/>
      <x:c r="R35" s="114"/>
      <x:c r="S35" s="114"/>
      <x:c r="T35" s="114"/>
      <x:c r="U35" s="114"/>
      <x:c r="V35" s="114"/>
      <x:c r="W35" s="114"/>
      <x:c r="X35" s="114"/>
      <x:c r="Y35" s="114"/>
      <x:c r="Z35" s="114"/>
    </x:row>
    <x:row r="36">
      <x:c r="A36" s="114"/>
      <x:c r="B36" s="114"/>
      <x:c r="C36" s="114"/>
      <x:c r="D36" s="114"/>
      <x:c r="E36" s="114"/>
      <x:c r="F36" s="114"/>
      <x:c r="G36" s="114"/>
      <x:c r="H36" s="114"/>
      <x:c r="I36" s="114"/>
      <x:c r="J36" s="114"/>
      <x:c r="K36" s="114"/>
      <x:c r="L36" s="114"/>
      <x:c r="M36" s="114"/>
      <x:c r="N36" s="114"/>
      <x:c r="O36" s="114"/>
      <x:c r="P36" s="114"/>
      <x:c r="Q36" s="114"/>
      <x:c r="R36" s="114"/>
      <x:c r="S36" s="114"/>
      <x:c r="T36" s="114"/>
      <x:c r="U36" s="114"/>
      <x:c r="V36" s="114"/>
      <x:c r="W36" s="114"/>
      <x:c r="X36" s="114"/>
      <x:c r="Y36" s="114"/>
      <x:c r="Z36" s="114"/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  <x:c r="R37" s="114"/>
      <x:c r="S37" s="114"/>
      <x:c r="T37" s="114"/>
      <x:c r="U37" s="114"/>
      <x:c r="V37" s="114"/>
      <x:c r="W37" s="114"/>
      <x:c r="X37" s="114"/>
      <x:c r="Y37" s="114"/>
      <x:c r="Z37" s="114"/>
    </x:row>
    <x:row r="38">
      <x:c r="A38" s="114"/>
      <x:c r="B38" s="114"/>
      <x:c r="C38" s="114"/>
      <x:c r="D38" s="114"/>
      <x:c r="E38" s="114"/>
      <x:c r="F38" s="114"/>
      <x:c r="G38" s="114"/>
      <x:c r="H38" s="114"/>
      <x:c r="I38" s="114"/>
      <x:c r="J38" s="114"/>
      <x:c r="K38" s="114"/>
      <x:c r="L38" s="114"/>
      <x:c r="M38" s="114"/>
      <x:c r="N38" s="114"/>
      <x:c r="O38" s="114"/>
      <x:c r="P38" s="114"/>
      <x:c r="Q38" s="114"/>
      <x:c r="R38" s="114"/>
      <x:c r="S38" s="114"/>
      <x:c r="T38" s="114"/>
      <x:c r="U38" s="114"/>
      <x:c r="V38" s="114"/>
      <x:c r="W38" s="114"/>
      <x:c r="X38" s="114"/>
      <x:c r="Y38" s="114"/>
      <x:c r="Z38" s="114"/>
    </x:row>
    <x:row r="39">
      <x:c r="A39" s="114"/>
      <x:c r="B39" s="114"/>
      <x:c r="C39" s="114"/>
      <x:c r="D39" s="114"/>
      <x:c r="E39" s="114"/>
      <x:c r="F39" s="114"/>
      <x:c r="G39" s="114"/>
      <x:c r="H39" s="114"/>
      <x:c r="I39" s="114"/>
      <x:c r="J39" s="114"/>
      <x:c r="K39" s="114"/>
      <x:c r="L39" s="114"/>
      <x:c r="M39" s="114"/>
      <x:c r="N39" s="114"/>
      <x:c r="O39" s="114"/>
      <x:c r="P39" s="114"/>
      <x:c r="Q39" s="114"/>
      <x:c r="R39" s="114"/>
      <x:c r="S39" s="114"/>
      <x:c r="T39" s="114"/>
      <x:c r="U39" s="114"/>
      <x:c r="V39" s="114"/>
      <x:c r="W39" s="114"/>
      <x:c r="X39" s="114"/>
      <x:c r="Y39" s="114"/>
      <x:c r="Z39" s="114"/>
    </x:row>
    <x:row r="40">
      <x:c r="A40" s="114"/>
      <x:c r="B40" s="114"/>
      <x:c r="C40" s="114"/>
      <x:c r="D40" s="114"/>
      <x:c r="E40" s="114"/>
      <x:c r="F40" s="114"/>
      <x:c r="G40" s="114"/>
      <x:c r="H40" s="114"/>
      <x:c r="I40" s="114"/>
      <x:c r="J40" s="114"/>
      <x:c r="K40" s="114"/>
      <x:c r="L40" s="114"/>
      <x:c r="M40" s="114"/>
      <x:c r="N40" s="114"/>
      <x:c r="O40" s="114"/>
      <x:c r="P40" s="114"/>
      <x:c r="Q40" s="114"/>
      <x:c r="R40" s="114"/>
      <x:c r="S40" s="114"/>
      <x:c r="T40" s="114"/>
      <x:c r="U40" s="114"/>
      <x:c r="V40" s="114"/>
      <x:c r="W40" s="114"/>
      <x:c r="X40" s="114"/>
      <x:c r="Y40" s="114"/>
      <x:c r="Z40" s="114"/>
    </x:row>
    <x:row r="41">
      <x:c r="A41" s="114"/>
      <x:c r="B41" s="114"/>
      <x:c r="C41" s="114"/>
      <x:c r="D41" s="114"/>
      <x:c r="E41" s="114"/>
      <x:c r="F41" s="114"/>
      <x:c r="G41" s="114"/>
      <x:c r="H41" s="114"/>
      <x:c r="I41" s="114"/>
      <x:c r="J41" s="114"/>
      <x:c r="K41" s="114"/>
      <x:c r="L41" s="114"/>
      <x:c r="M41" s="114"/>
      <x:c r="N41" s="114"/>
      <x:c r="O41" s="114"/>
      <x:c r="P41" s="114"/>
      <x:c r="Q41" s="114"/>
      <x:c r="R41" s="114"/>
      <x:c r="S41" s="114"/>
      <x:c r="T41" s="114"/>
      <x:c r="U41" s="114"/>
      <x:c r="V41" s="114"/>
      <x:c r="W41" s="114"/>
      <x:c r="X41" s="114"/>
      <x:c r="Y41" s="114"/>
      <x:c r="Z41" s="114"/>
    </x:row>
    <x:row r="42">
      <x:c r="A42" s="114"/>
      <x:c r="B42" s="114"/>
      <x:c r="C42" s="114"/>
      <x:c r="D42" s="114"/>
      <x:c r="E42" s="114"/>
      <x:c r="F42" s="114"/>
      <x:c r="G42" s="114"/>
      <x:c r="H42" s="114"/>
      <x:c r="I42" s="114"/>
      <x:c r="J42" s="114"/>
      <x:c r="K42" s="114"/>
      <x:c r="L42" s="114"/>
      <x:c r="M42" s="114"/>
      <x:c r="N42" s="114"/>
      <x:c r="O42" s="114"/>
      <x:c r="P42" s="114"/>
      <x:c r="Q42" s="114"/>
      <x:c r="R42" s="114"/>
      <x:c r="S42" s="114"/>
      <x:c r="T42" s="114"/>
      <x:c r="U42" s="114"/>
      <x:c r="V42" s="114"/>
      <x:c r="W42" s="114"/>
      <x:c r="X42" s="114"/>
      <x:c r="Y42" s="114"/>
      <x:c r="Z42" s="114"/>
    </x:row>
    <x:row r="43">
      <x:c r="A43" s="114"/>
      <x:c r="B43" s="114"/>
      <x:c r="C43" s="114"/>
      <x:c r="D43" s="114"/>
      <x:c r="E43" s="114"/>
      <x:c r="F43" s="114"/>
      <x:c r="G43" s="114"/>
      <x:c r="H43" s="114"/>
      <x:c r="I43" s="114"/>
      <x:c r="J43" s="114"/>
      <x:c r="K43" s="114"/>
      <x:c r="L43" s="114"/>
      <x:c r="M43" s="114"/>
      <x:c r="N43" s="114"/>
      <x:c r="O43" s="114"/>
      <x:c r="P43" s="114"/>
      <x:c r="Q43" s="114"/>
      <x:c r="R43" s="114"/>
      <x:c r="S43" s="114"/>
      <x:c r="T43" s="114"/>
      <x:c r="U43" s="114"/>
      <x:c r="V43" s="114"/>
      <x:c r="W43" s="114"/>
      <x:c r="X43" s="114"/>
      <x:c r="Y43" s="114"/>
      <x:c r="Z43" s="114"/>
    </x:row>
    <x:row r="44">
      <x:c r="A44" s="114"/>
      <x:c r="B44" s="114"/>
      <x:c r="C44" s="114"/>
      <x:c r="D44" s="114"/>
      <x:c r="E44" s="114"/>
      <x:c r="F44" s="114"/>
      <x:c r="G44" s="114"/>
      <x:c r="H44" s="114"/>
      <x:c r="I44" s="114"/>
      <x:c r="J44" s="114"/>
      <x:c r="K44" s="114"/>
      <x:c r="L44" s="114"/>
      <x:c r="M44" s="114"/>
      <x:c r="N44" s="114"/>
      <x:c r="O44" s="114"/>
      <x:c r="P44" s="114"/>
      <x:c r="Q44" s="114"/>
      <x:c r="R44" s="114"/>
      <x:c r="S44" s="114"/>
      <x:c r="T44" s="114"/>
      <x:c r="U44" s="114"/>
      <x:c r="V44" s="114"/>
      <x:c r="W44" s="114"/>
      <x:c r="X44" s="114"/>
      <x:c r="Y44" s="114"/>
      <x:c r="Z44" s="114"/>
    </x:row>
    <x:row r="45">
      <x:c r="A45" s="114"/>
      <x:c r="B45" s="114"/>
      <x:c r="C45" s="114"/>
      <x:c r="D45" s="114"/>
      <x:c r="E45" s="114"/>
      <x:c r="F45" s="114"/>
      <x:c r="G45" s="114"/>
      <x:c r="H45" s="114"/>
      <x:c r="I45" s="114"/>
      <x:c r="J45" s="114"/>
      <x:c r="K45" s="114"/>
      <x:c r="L45" s="114"/>
      <x:c r="M45" s="114"/>
      <x:c r="N45" s="114"/>
      <x:c r="O45" s="114"/>
      <x:c r="P45" s="114"/>
      <x:c r="Q45" s="114"/>
      <x:c r="R45" s="114"/>
      <x:c r="S45" s="114"/>
      <x:c r="T45" s="114"/>
      <x:c r="U45" s="114"/>
      <x:c r="V45" s="114"/>
      <x:c r="W45" s="114"/>
      <x:c r="X45" s="114"/>
      <x:c r="Y45" s="114"/>
      <x:c r="Z45" s="114"/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  <x:c r="R46" s="114"/>
      <x:c r="S46" s="114"/>
      <x:c r="T46" s="114"/>
      <x:c r="U46" s="114"/>
      <x:c r="V46" s="114"/>
      <x:c r="W46" s="114"/>
      <x:c r="X46" s="114"/>
      <x:c r="Y46" s="114"/>
      <x:c r="Z46" s="114"/>
    </x:row>
    <x:row r="47">
      <x:c r="A47" s="114"/>
      <x:c r="B47" s="114"/>
      <x:c r="C47" s="114"/>
      <x:c r="D47" s="114"/>
      <x:c r="E47" s="114"/>
      <x:c r="F47" s="114"/>
      <x:c r="G47" s="114"/>
      <x:c r="H47" s="114"/>
      <x:c r="I47" s="114"/>
      <x:c r="J47" s="114"/>
      <x:c r="K47" s="114"/>
      <x:c r="L47" s="114"/>
      <x:c r="M47" s="114"/>
      <x:c r="N47" s="114"/>
      <x:c r="O47" s="114"/>
      <x:c r="P47" s="114"/>
      <x:c r="Q47" s="114"/>
      <x:c r="R47" s="114"/>
      <x:c r="S47" s="114"/>
      <x:c r="T47" s="114"/>
      <x:c r="U47" s="114"/>
      <x:c r="V47" s="114"/>
      <x:c r="W47" s="114"/>
      <x:c r="X47" s="114"/>
      <x:c r="Y47" s="114"/>
      <x:c r="Z47" s="114"/>
    </x:row>
    <x:row r="48">
      <x:c r="A48" s="114"/>
      <x:c r="B48" s="114"/>
      <x:c r="C48" s="114"/>
      <x:c r="D48" s="114"/>
      <x:c r="E48" s="114"/>
      <x:c r="F48" s="114"/>
      <x:c r="G48" s="114"/>
      <x:c r="H48" s="114"/>
      <x:c r="I48" s="114"/>
      <x:c r="J48" s="114"/>
      <x:c r="K48" s="114"/>
      <x:c r="L48" s="114"/>
      <x:c r="M48" s="114"/>
      <x:c r="N48" s="114"/>
      <x:c r="O48" s="114"/>
      <x:c r="P48" s="114"/>
      <x:c r="Q48" s="114"/>
      <x:c r="R48" s="114"/>
      <x:c r="S48" s="114"/>
      <x:c r="T48" s="114"/>
      <x:c r="U48" s="114"/>
      <x:c r="V48" s="114"/>
      <x:c r="W48" s="114"/>
      <x:c r="X48" s="114"/>
      <x:c r="Y48" s="114"/>
      <x:c r="Z48" s="114"/>
    </x:row>
    <x:row r="49">
      <x:c r="A49" s="114"/>
      <x:c r="B49" s="114"/>
      <x:c r="C49" s="114"/>
      <x:c r="D49" s="114"/>
      <x:c r="E49" s="114"/>
      <x:c r="F49" s="114"/>
      <x:c r="G49" s="114"/>
      <x:c r="H49" s="114"/>
      <x:c r="I49" s="114"/>
      <x:c r="J49" s="114"/>
      <x:c r="K49" s="114"/>
      <x:c r="L49" s="114"/>
      <x:c r="M49" s="114"/>
      <x:c r="N49" s="114"/>
      <x:c r="O49" s="114"/>
      <x:c r="P49" s="114"/>
      <x:c r="Q49" s="114"/>
      <x:c r="R49" s="114"/>
      <x:c r="S49" s="114"/>
      <x:c r="T49" s="114"/>
      <x:c r="U49" s="114"/>
      <x:c r="V49" s="114"/>
      <x:c r="W49" s="114"/>
      <x:c r="X49" s="114"/>
      <x:c r="Y49" s="114"/>
      <x:c r="Z49" s="114"/>
    </x:row>
    <x:row r="50">
      <x:c r="A50" s="114"/>
      <x:c r="B50" s="114"/>
      <x:c r="C50" s="114"/>
      <x:c r="D50" s="114"/>
      <x:c r="E50" s="114"/>
      <x:c r="F50" s="114"/>
      <x:c r="G50" s="114"/>
      <x:c r="H50" s="114"/>
      <x:c r="I50" s="114"/>
      <x:c r="J50" s="114"/>
      <x:c r="K50" s="114"/>
      <x:c r="L50" s="114"/>
      <x:c r="M50" s="114"/>
      <x:c r="N50" s="114"/>
      <x:c r="O50" s="114"/>
      <x:c r="P50" s="114"/>
      <x:c r="Q50" s="114"/>
      <x:c r="R50" s="114"/>
      <x:c r="S50" s="114"/>
      <x:c r="T50" s="114"/>
      <x:c r="U50" s="114"/>
      <x:c r="V50" s="114"/>
      <x:c r="W50" s="114"/>
      <x:c r="X50" s="114"/>
      <x:c r="Y50" s="114"/>
      <x:c r="Z50" s="114"/>
    </x:row>
    <x:row r="51">
      <x:c r="A51" s="114"/>
      <x:c r="B51" s="114"/>
      <x:c r="C51" s="114"/>
      <x:c r="D51" s="114"/>
      <x:c r="E51" s="114"/>
      <x:c r="F51" s="114"/>
      <x:c r="G51" s="114"/>
      <x:c r="H51" s="114"/>
      <x:c r="I51" s="114"/>
      <x:c r="J51" s="114"/>
      <x:c r="K51" s="114"/>
      <x:c r="L51" s="114"/>
      <x:c r="M51" s="114"/>
      <x:c r="N51" s="114"/>
      <x:c r="O51" s="114"/>
      <x:c r="P51" s="114"/>
      <x:c r="Q51" s="114"/>
      <x:c r="R51" s="114"/>
      <x:c r="S51" s="114"/>
      <x:c r="T51" s="114"/>
      <x:c r="U51" s="114"/>
      <x:c r="V51" s="114"/>
      <x:c r="W51" s="114"/>
      <x:c r="X51" s="114"/>
      <x:c r="Y51" s="114"/>
      <x:c r="Z51" s="114"/>
    </x:row>
    <x:row r="52">
      <x:c r="A52" s="114"/>
      <x:c r="B52" s="114"/>
      <x:c r="C52" s="114"/>
      <x:c r="D52" s="114"/>
      <x:c r="E52" s="114"/>
      <x:c r="F52" s="114"/>
      <x:c r="G52" s="114"/>
      <x:c r="H52" s="114"/>
      <x:c r="I52" s="114"/>
      <x:c r="J52" s="114"/>
      <x:c r="K52" s="114"/>
      <x:c r="L52" s="114"/>
      <x:c r="M52" s="114"/>
      <x:c r="N52" s="114"/>
      <x:c r="O52" s="114"/>
      <x:c r="P52" s="114"/>
      <x:c r="Q52" s="114"/>
      <x:c r="R52" s="114"/>
      <x:c r="S52" s="114"/>
      <x:c r="T52" s="114"/>
      <x:c r="U52" s="114"/>
      <x:c r="V52" s="114"/>
      <x:c r="W52" s="114"/>
      <x:c r="X52" s="114"/>
      <x:c r="Y52" s="114"/>
      <x:c r="Z52" s="114"/>
    </x:row>
    <x:row r="53">
      <x:c r="A53" s="114"/>
      <x:c r="B53" s="114"/>
      <x:c r="C53" s="114"/>
      <x:c r="D53" s="114"/>
      <x:c r="E53" s="114"/>
      <x:c r="F53" s="114"/>
      <x:c r="G53" s="114"/>
      <x:c r="H53" s="114"/>
      <x:c r="I53" s="114"/>
      <x:c r="J53" s="114"/>
      <x:c r="K53" s="114"/>
      <x:c r="L53" s="114"/>
      <x:c r="M53" s="114"/>
      <x:c r="N53" s="114"/>
      <x:c r="O53" s="114"/>
      <x:c r="P53" s="114"/>
      <x:c r="Q53" s="114"/>
      <x:c r="R53" s="114"/>
      <x:c r="S53" s="114"/>
      <x:c r="T53" s="114"/>
      <x:c r="U53" s="114"/>
      <x:c r="V53" s="114"/>
      <x:c r="W53" s="114"/>
      <x:c r="X53" s="114"/>
      <x:c r="Y53" s="114"/>
      <x:c r="Z53" s="114"/>
    </x:row>
    <x:row r="54">
      <x:c r="A54" s="114"/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  <x:c r="O54" s="114"/>
      <x:c r="P54" s="114"/>
      <x:c r="Q54" s="114"/>
      <x:c r="R54" s="114"/>
      <x:c r="S54" s="114"/>
      <x:c r="T54" s="114"/>
      <x:c r="U54" s="114"/>
      <x:c r="V54" s="114"/>
      <x:c r="W54" s="114"/>
      <x:c r="X54" s="114"/>
      <x:c r="Y54" s="114"/>
      <x:c r="Z54" s="114"/>
    </x:row>
    <x:row r="55">
      <x:c r="A55" s="114"/>
      <x:c r="B55" s="114"/>
      <x:c r="C55" s="114"/>
      <x:c r="D55" s="114"/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  <x:c r="O55" s="114"/>
      <x:c r="P55" s="114"/>
      <x:c r="Q55" s="114"/>
      <x:c r="R55" s="114"/>
      <x:c r="S55" s="114"/>
      <x:c r="T55" s="114"/>
      <x:c r="U55" s="114"/>
      <x:c r="V55" s="114"/>
      <x:c r="W55" s="114"/>
      <x:c r="X55" s="114"/>
      <x:c r="Y55" s="114"/>
      <x:c r="Z55" s="114"/>
    </x:row>
    <x:row r="56">
      <x:c r="A56" s="114"/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14"/>
      <x:c r="L56" s="114"/>
      <x:c r="M56" s="114"/>
      <x:c r="N56" s="114"/>
      <x:c r="O56" s="114"/>
      <x:c r="P56" s="114"/>
      <x:c r="Q56" s="114"/>
      <x:c r="R56" s="114"/>
      <x:c r="S56" s="114"/>
      <x:c r="T56" s="114"/>
      <x:c r="U56" s="114"/>
      <x:c r="V56" s="114"/>
      <x:c r="W56" s="114"/>
      <x:c r="X56" s="114"/>
      <x:c r="Y56" s="114"/>
      <x:c r="Z56" s="114"/>
    </x:row>
    <x:row r="57">
      <x:c r="A57" s="114"/>
      <x:c r="B57" s="114"/>
      <x:c r="C57" s="114"/>
      <x:c r="D57" s="114"/>
      <x:c r="E57" s="114"/>
      <x:c r="F57" s="114"/>
      <x:c r="G57" s="114"/>
      <x:c r="H57" s="114"/>
      <x:c r="I57" s="114"/>
      <x:c r="J57" s="114"/>
      <x:c r="K57" s="114"/>
      <x:c r="L57" s="114"/>
      <x:c r="M57" s="114"/>
      <x:c r="N57" s="114"/>
      <x:c r="O57" s="114"/>
      <x:c r="P57" s="114"/>
      <x:c r="Q57" s="114"/>
      <x:c r="R57" s="114"/>
      <x:c r="S57" s="114"/>
      <x:c r="T57" s="114"/>
      <x:c r="U57" s="114"/>
      <x:c r="V57" s="114"/>
      <x:c r="W57" s="114"/>
      <x:c r="X57" s="114"/>
      <x:c r="Y57" s="114"/>
      <x:c r="Z57" s="114"/>
    </x:row>
    <x:row r="58">
      <x:c r="A58" s="114"/>
      <x:c r="B58" s="114"/>
      <x:c r="C58" s="114"/>
      <x:c r="D58" s="114"/>
      <x:c r="E58" s="114"/>
      <x:c r="F58" s="114"/>
      <x:c r="G58" s="114"/>
      <x:c r="H58" s="114"/>
      <x:c r="I58" s="114"/>
      <x:c r="J58" s="114"/>
      <x:c r="K58" s="114"/>
      <x:c r="L58" s="114"/>
      <x:c r="M58" s="114"/>
      <x:c r="N58" s="114"/>
      <x:c r="O58" s="114"/>
      <x:c r="P58" s="114"/>
      <x:c r="Q58" s="114"/>
      <x:c r="R58" s="114"/>
      <x:c r="S58" s="114"/>
      <x:c r="T58" s="114"/>
      <x:c r="U58" s="114"/>
      <x:c r="V58" s="114"/>
      <x:c r="W58" s="114"/>
      <x:c r="X58" s="114"/>
      <x:c r="Y58" s="114"/>
      <x:c r="Z58" s="114"/>
    </x:row>
    <x:row r="59">
      <x:c r="A59" s="114"/>
      <x:c r="B59" s="114"/>
      <x:c r="C59" s="114"/>
      <x:c r="D59" s="114"/>
      <x:c r="E59" s="114"/>
      <x:c r="F59" s="114"/>
      <x:c r="G59" s="114"/>
      <x:c r="H59" s="114"/>
      <x:c r="I59" s="114"/>
      <x:c r="J59" s="114"/>
      <x:c r="K59" s="114"/>
      <x:c r="L59" s="114"/>
      <x:c r="M59" s="114"/>
      <x:c r="N59" s="114"/>
      <x:c r="O59" s="114"/>
      <x:c r="P59" s="114"/>
      <x:c r="Q59" s="114"/>
      <x:c r="R59" s="114"/>
      <x:c r="S59" s="114"/>
      <x:c r="T59" s="114"/>
      <x:c r="U59" s="114"/>
      <x:c r="V59" s="114"/>
      <x:c r="W59" s="114"/>
      <x:c r="X59" s="114"/>
      <x:c r="Y59" s="114"/>
      <x:c r="Z59" s="114"/>
    </x:row>
    <x:row r="60">
      <x:c r="A60" s="114"/>
      <x:c r="B60" s="114"/>
      <x:c r="C60" s="114"/>
      <x:c r="D60" s="114"/>
      <x:c r="E60" s="114"/>
      <x:c r="F60" s="114"/>
      <x:c r="G60" s="114"/>
      <x:c r="H60" s="114"/>
      <x:c r="I60" s="114"/>
      <x:c r="J60" s="114"/>
      <x:c r="K60" s="114"/>
      <x:c r="L60" s="114"/>
      <x:c r="M60" s="114"/>
      <x:c r="N60" s="114"/>
      <x:c r="O60" s="114"/>
      <x:c r="P60" s="114"/>
      <x:c r="Q60" s="114"/>
      <x:c r="R60" s="114"/>
      <x:c r="S60" s="114"/>
      <x:c r="T60" s="114"/>
      <x:c r="U60" s="114"/>
      <x:c r="V60" s="114"/>
      <x:c r="W60" s="114"/>
      <x:c r="X60" s="114"/>
      <x:c r="Y60" s="114"/>
      <x:c r="Z60" s="114"/>
    </x:row>
    <x:row r="61">
      <x:c r="A61" s="114"/>
      <x:c r="B61" s="114"/>
      <x:c r="C61" s="114"/>
      <x:c r="D61" s="114"/>
      <x:c r="E61" s="114"/>
      <x:c r="F61" s="114"/>
      <x:c r="G61" s="114"/>
      <x:c r="H61" s="114"/>
      <x:c r="I61" s="114"/>
      <x:c r="J61" s="114"/>
      <x:c r="K61" s="114"/>
      <x:c r="L61" s="114"/>
      <x:c r="M61" s="114"/>
      <x:c r="N61" s="114"/>
      <x:c r="O61" s="114"/>
      <x:c r="P61" s="114"/>
      <x:c r="Q61" s="114"/>
      <x:c r="R61" s="114"/>
      <x:c r="S61" s="114"/>
      <x:c r="T61" s="114"/>
      <x:c r="U61" s="114"/>
      <x:c r="V61" s="114"/>
      <x:c r="W61" s="114"/>
      <x:c r="X61" s="114"/>
      <x:c r="Y61" s="114"/>
      <x:c r="Z61" s="114"/>
    </x:row>
    <x:row r="62">
      <x:c r="A62" s="114"/>
      <x:c r="B62" s="114"/>
      <x:c r="C62" s="114"/>
      <x:c r="D62" s="114"/>
      <x:c r="E62" s="114"/>
      <x:c r="F62" s="114"/>
      <x:c r="G62" s="114"/>
      <x:c r="H62" s="114"/>
      <x:c r="I62" s="114"/>
      <x:c r="J62" s="114"/>
      <x:c r="K62" s="114"/>
      <x:c r="L62" s="114"/>
      <x:c r="M62" s="114"/>
      <x:c r="N62" s="114"/>
      <x:c r="O62" s="114"/>
      <x:c r="P62" s="114"/>
      <x:c r="Q62" s="114"/>
      <x:c r="R62" s="114"/>
      <x:c r="S62" s="114"/>
      <x:c r="T62" s="114"/>
      <x:c r="U62" s="114"/>
      <x:c r="V62" s="114"/>
      <x:c r="W62" s="114"/>
      <x:c r="X62" s="114"/>
      <x:c r="Y62" s="114"/>
      <x:c r="Z62" s="114"/>
    </x:row>
    <x:row r="63">
      <x:c r="A63" s="114"/>
      <x:c r="B63" s="114"/>
      <x:c r="C63" s="114"/>
      <x:c r="D63" s="114"/>
      <x:c r="E63" s="114"/>
      <x:c r="F63" s="114"/>
      <x:c r="G63" s="114"/>
      <x:c r="H63" s="114"/>
      <x:c r="I63" s="114"/>
      <x:c r="J63" s="114"/>
      <x:c r="K63" s="114"/>
      <x:c r="L63" s="114"/>
      <x:c r="M63" s="114"/>
      <x:c r="N63" s="114"/>
      <x:c r="O63" s="114"/>
      <x:c r="P63" s="114"/>
      <x:c r="Q63" s="114"/>
      <x:c r="R63" s="114"/>
      <x:c r="S63" s="114"/>
      <x:c r="T63" s="114"/>
      <x:c r="U63" s="114"/>
      <x:c r="V63" s="114"/>
      <x:c r="W63" s="114"/>
      <x:c r="X63" s="114"/>
      <x:c r="Y63" s="114"/>
      <x:c r="Z63" s="114"/>
    </x:row>
    <x:row r="64">
      <x:c r="A64" s="114"/>
      <x:c r="B64" s="114"/>
      <x:c r="C64" s="114"/>
      <x:c r="D64" s="114"/>
      <x:c r="E64" s="114"/>
      <x:c r="F64" s="114"/>
      <x:c r="G64" s="114"/>
      <x:c r="H64" s="114"/>
      <x:c r="I64" s="114"/>
      <x:c r="J64" s="114"/>
      <x:c r="K64" s="114"/>
      <x:c r="L64" s="114"/>
      <x:c r="M64" s="114"/>
      <x:c r="N64" s="114"/>
      <x:c r="O64" s="114"/>
      <x:c r="P64" s="114"/>
      <x:c r="Q64" s="114"/>
      <x:c r="R64" s="114"/>
      <x:c r="S64" s="114"/>
      <x:c r="T64" s="114"/>
      <x:c r="U64" s="114"/>
      <x:c r="V64" s="114"/>
      <x:c r="W64" s="114"/>
      <x:c r="X64" s="114"/>
      <x:c r="Y64" s="114"/>
      <x:c r="Z64" s="114"/>
    </x:row>
    <x:row r="65">
      <x:c r="A65" s="114"/>
      <x:c r="B65" s="114"/>
      <x:c r="C65" s="114"/>
      <x:c r="D65" s="114"/>
      <x:c r="E65" s="114"/>
      <x:c r="F65" s="114"/>
      <x:c r="G65" s="114"/>
      <x:c r="H65" s="114"/>
      <x:c r="I65" s="114"/>
      <x:c r="J65" s="114"/>
      <x:c r="K65" s="114"/>
      <x:c r="L65" s="114"/>
      <x:c r="M65" s="114"/>
      <x:c r="N65" s="114"/>
      <x:c r="O65" s="114"/>
      <x:c r="P65" s="114"/>
      <x:c r="Q65" s="114"/>
      <x:c r="R65" s="114"/>
      <x:c r="S65" s="114"/>
      <x:c r="T65" s="114"/>
      <x:c r="U65" s="114"/>
      <x:c r="V65" s="114"/>
      <x:c r="W65" s="114"/>
      <x:c r="X65" s="114"/>
      <x:c r="Y65" s="114"/>
      <x:c r="Z65" s="114"/>
    </x:row>
    <x:row r="66">
      <x:c r="A66" s="114"/>
      <x:c r="B66" s="114"/>
      <x:c r="C66" s="114"/>
      <x:c r="D66" s="114"/>
      <x:c r="E66" s="114"/>
      <x:c r="F66" s="114"/>
      <x:c r="G66" s="114"/>
      <x:c r="H66" s="114"/>
      <x:c r="I66" s="114"/>
      <x:c r="J66" s="114"/>
      <x:c r="K66" s="114"/>
      <x:c r="L66" s="114"/>
      <x:c r="M66" s="114"/>
      <x:c r="N66" s="114"/>
      <x:c r="O66" s="114"/>
      <x:c r="P66" s="114"/>
      <x:c r="Q66" s="114"/>
      <x:c r="R66" s="114"/>
      <x:c r="S66" s="114"/>
      <x:c r="T66" s="114"/>
      <x:c r="U66" s="114"/>
      <x:c r="V66" s="114"/>
      <x:c r="W66" s="114"/>
      <x:c r="X66" s="114"/>
      <x:c r="Y66" s="114"/>
      <x:c r="Z66" s="114"/>
    </x:row>
    <x:row r="67">
      <x:c r="A67" s="114"/>
      <x:c r="B67" s="114"/>
      <x:c r="C67" s="114"/>
      <x:c r="D67" s="114"/>
      <x:c r="E67" s="114"/>
      <x:c r="F67" s="114"/>
      <x:c r="G67" s="114"/>
      <x:c r="H67" s="114"/>
      <x:c r="I67" s="114"/>
      <x:c r="J67" s="114"/>
      <x:c r="K67" s="114"/>
      <x:c r="L67" s="114"/>
      <x:c r="M67" s="114"/>
      <x:c r="N67" s="114"/>
      <x:c r="O67" s="114"/>
      <x:c r="P67" s="114"/>
      <x:c r="Q67" s="114"/>
      <x:c r="R67" s="114"/>
      <x:c r="S67" s="114"/>
      <x:c r="T67" s="114"/>
      <x:c r="U67" s="114"/>
      <x:c r="V67" s="114"/>
      <x:c r="W67" s="114"/>
      <x:c r="X67" s="114"/>
      <x:c r="Y67" s="114"/>
      <x:c r="Z67" s="114"/>
    </x:row>
    <x:row r="68">
      <x:c r="A68" s="114"/>
      <x:c r="B68" s="114"/>
      <x:c r="C68" s="114"/>
      <x:c r="D68" s="114"/>
      <x:c r="E68" s="114"/>
      <x:c r="F68" s="114"/>
      <x:c r="G68" s="114"/>
      <x:c r="H68" s="114"/>
      <x:c r="I68" s="114"/>
      <x:c r="J68" s="114"/>
      <x:c r="K68" s="114"/>
      <x:c r="L68" s="114"/>
      <x:c r="M68" s="114"/>
      <x:c r="N68" s="114"/>
      <x:c r="O68" s="114"/>
      <x:c r="P68" s="114"/>
      <x:c r="Q68" s="114"/>
      <x:c r="R68" s="114"/>
      <x:c r="S68" s="114"/>
      <x:c r="T68" s="114"/>
      <x:c r="U68" s="114"/>
      <x:c r="V68" s="114"/>
      <x:c r="W68" s="114"/>
      <x:c r="X68" s="114"/>
      <x:c r="Y68" s="114"/>
      <x:c r="Z68" s="114"/>
    </x:row>
    <x:row r="69">
      <x:c r="A69" s="114"/>
      <x:c r="B69" s="114"/>
      <x:c r="C69" s="114"/>
      <x:c r="D69" s="114"/>
      <x:c r="E69" s="114"/>
      <x:c r="F69" s="114"/>
      <x:c r="G69" s="114"/>
      <x:c r="H69" s="114"/>
      <x:c r="I69" s="114"/>
      <x:c r="J69" s="114"/>
      <x:c r="K69" s="114"/>
      <x:c r="L69" s="114"/>
      <x:c r="M69" s="114"/>
      <x:c r="N69" s="114"/>
      <x:c r="O69" s="114"/>
      <x:c r="P69" s="114"/>
      <x:c r="Q69" s="114"/>
      <x:c r="R69" s="114"/>
      <x:c r="S69" s="114"/>
      <x:c r="T69" s="114"/>
      <x:c r="U69" s="114"/>
      <x:c r="V69" s="114"/>
      <x:c r="W69" s="114"/>
      <x:c r="X69" s="114"/>
      <x:c r="Y69" s="114"/>
      <x:c r="Z69" s="114"/>
    </x:row>
    <x:row r="70">
      <x:c r="A70" s="114"/>
      <x:c r="B70" s="114"/>
      <x:c r="C70" s="114"/>
      <x:c r="D70" s="114"/>
      <x:c r="E70" s="114"/>
      <x:c r="F70" s="114"/>
      <x:c r="G70" s="114"/>
      <x:c r="H70" s="114"/>
      <x:c r="I70" s="114"/>
      <x:c r="J70" s="114"/>
      <x:c r="K70" s="114"/>
      <x:c r="L70" s="114"/>
      <x:c r="M70" s="114"/>
      <x:c r="N70" s="114"/>
      <x:c r="O70" s="114"/>
      <x:c r="P70" s="114"/>
      <x:c r="Q70" s="114"/>
      <x:c r="R70" s="114"/>
      <x:c r="S70" s="114"/>
      <x:c r="T70" s="114"/>
      <x:c r="U70" s="114"/>
      <x:c r="V70" s="114"/>
      <x:c r="W70" s="114"/>
      <x:c r="X70" s="114"/>
      <x:c r="Y70" s="114"/>
      <x:c r="Z70" s="114"/>
    </x:row>
    <x:row r="71">
      <x:c r="A71" s="114"/>
      <x:c r="B71" s="114"/>
      <x:c r="C71" s="114"/>
      <x:c r="D71" s="114"/>
      <x:c r="E71" s="114"/>
      <x:c r="F71" s="114"/>
      <x:c r="G71" s="114"/>
      <x:c r="H71" s="114"/>
      <x:c r="I71" s="114"/>
      <x:c r="J71" s="114"/>
      <x:c r="K71" s="114"/>
      <x:c r="L71" s="114"/>
      <x:c r="M71" s="114"/>
      <x:c r="N71" s="114"/>
      <x:c r="O71" s="114"/>
      <x:c r="P71" s="114"/>
      <x:c r="Q71" s="114"/>
      <x:c r="R71" s="114"/>
      <x:c r="S71" s="114"/>
      <x:c r="T71" s="114"/>
      <x:c r="U71" s="114"/>
      <x:c r="V71" s="114"/>
      <x:c r="W71" s="114"/>
      <x:c r="X71" s="114"/>
      <x:c r="Y71" s="114"/>
      <x:c r="Z71" s="114"/>
    </x:row>
    <x:row r="72">
      <x:c r="A72" s="114"/>
      <x:c r="B72" s="114"/>
      <x:c r="C72" s="114"/>
      <x:c r="D72" s="114"/>
      <x:c r="E72" s="114"/>
      <x:c r="F72" s="114"/>
      <x:c r="G72" s="114"/>
      <x:c r="H72" s="114"/>
      <x:c r="I72" s="114"/>
      <x:c r="J72" s="114"/>
      <x:c r="K72" s="114"/>
      <x:c r="L72" s="114"/>
      <x:c r="M72" s="114"/>
      <x:c r="N72" s="114"/>
      <x:c r="O72" s="114"/>
      <x:c r="P72" s="114"/>
      <x:c r="Q72" s="114"/>
      <x:c r="R72" s="114"/>
      <x:c r="S72" s="114"/>
      <x:c r="T72" s="114"/>
      <x:c r="U72" s="114"/>
      <x:c r="V72" s="114"/>
      <x:c r="W72" s="114"/>
      <x:c r="X72" s="114"/>
      <x:c r="Y72" s="114"/>
      <x:c r="Z72" s="114"/>
    </x:row>
    <x:row r="73">
      <x:c r="A73" s="114"/>
      <x:c r="B73" s="114"/>
      <x:c r="C73" s="114"/>
      <x:c r="D73" s="114"/>
      <x:c r="E73" s="114"/>
      <x:c r="F73" s="114"/>
      <x:c r="G73" s="114"/>
      <x:c r="H73" s="114"/>
      <x:c r="I73" s="114"/>
      <x:c r="J73" s="114"/>
      <x:c r="K73" s="114"/>
      <x:c r="L73" s="114"/>
      <x:c r="M73" s="114"/>
      <x:c r="N73" s="114"/>
      <x:c r="O73" s="114"/>
      <x:c r="P73" s="114"/>
      <x:c r="Q73" s="114"/>
      <x:c r="R73" s="114"/>
      <x:c r="S73" s="114"/>
      <x:c r="T73" s="114"/>
      <x:c r="U73" s="114"/>
      <x:c r="V73" s="114"/>
      <x:c r="W73" s="114"/>
      <x:c r="X73" s="114"/>
      <x:c r="Y73" s="114"/>
      <x:c r="Z73" s="114"/>
    </x:row>
    <x:row r="74">
      <x:c r="A74" s="114"/>
      <x:c r="B74" s="114"/>
      <x:c r="C74" s="114"/>
      <x:c r="D74" s="114"/>
      <x:c r="E74" s="114"/>
      <x:c r="F74" s="114"/>
      <x:c r="G74" s="114"/>
      <x:c r="H74" s="114"/>
      <x:c r="I74" s="114"/>
      <x:c r="J74" s="114"/>
      <x:c r="K74" s="114"/>
      <x:c r="L74" s="114"/>
      <x:c r="M74" s="114"/>
      <x:c r="N74" s="114"/>
      <x:c r="O74" s="114"/>
      <x:c r="P74" s="114"/>
      <x:c r="Q74" s="114"/>
      <x:c r="R74" s="114"/>
      <x:c r="S74" s="114"/>
      <x:c r="T74" s="114"/>
      <x:c r="U74" s="114"/>
      <x:c r="V74" s="114"/>
      <x:c r="W74" s="114"/>
      <x:c r="X74" s="114"/>
      <x:c r="Y74" s="114"/>
      <x:c r="Z74" s="114"/>
    </x:row>
    <x:row r="75">
      <x:c r="A75" s="114"/>
      <x:c r="B75" s="114"/>
      <x:c r="C75" s="114"/>
      <x:c r="D75" s="114"/>
      <x:c r="E75" s="114"/>
      <x:c r="F75" s="114"/>
      <x:c r="G75" s="114"/>
      <x:c r="H75" s="114"/>
      <x:c r="I75" s="114"/>
      <x:c r="J75" s="114"/>
      <x:c r="K75" s="114"/>
      <x:c r="L75" s="114"/>
      <x:c r="M75" s="114"/>
      <x:c r="N75" s="114"/>
      <x:c r="O75" s="114"/>
      <x:c r="P75" s="114"/>
      <x:c r="Q75" s="114"/>
      <x:c r="R75" s="114"/>
      <x:c r="S75" s="114"/>
      <x:c r="T75" s="114"/>
      <x:c r="U75" s="114"/>
      <x:c r="V75" s="114"/>
      <x:c r="W75" s="114"/>
      <x:c r="X75" s="114"/>
      <x:c r="Y75" s="114"/>
      <x:c r="Z75" s="114"/>
    </x:row>
    <x:row r="76">
      <x:c r="A76" s="114"/>
      <x:c r="B76" s="114"/>
      <x:c r="C76" s="114"/>
      <x:c r="D76" s="114"/>
      <x:c r="E76" s="114"/>
      <x:c r="F76" s="114"/>
      <x:c r="G76" s="114"/>
      <x:c r="H76" s="114"/>
      <x:c r="I76" s="114"/>
      <x:c r="J76" s="114"/>
      <x:c r="K76" s="114"/>
      <x:c r="L76" s="114"/>
      <x:c r="M76" s="114"/>
      <x:c r="N76" s="114"/>
      <x:c r="O76" s="114"/>
      <x:c r="P76" s="114"/>
      <x:c r="Q76" s="114"/>
      <x:c r="R76" s="114"/>
      <x:c r="S76" s="114"/>
      <x:c r="T76" s="114"/>
      <x:c r="U76" s="114"/>
      <x:c r="V76" s="114"/>
      <x:c r="W76" s="114"/>
      <x:c r="X76" s="114"/>
      <x:c r="Y76" s="114"/>
      <x:c r="Z76" s="114"/>
    </x:row>
    <x:row r="77">
      <x:c r="A77" s="114"/>
      <x:c r="B77" s="114"/>
      <x:c r="C77" s="114"/>
      <x:c r="D77" s="114"/>
      <x:c r="E77" s="114"/>
      <x:c r="F77" s="114"/>
      <x:c r="G77" s="114"/>
      <x:c r="H77" s="114"/>
      <x:c r="I77" s="114"/>
      <x:c r="J77" s="114"/>
      <x:c r="K77" s="114"/>
      <x:c r="L77" s="114"/>
      <x:c r="M77" s="114"/>
      <x:c r="N77" s="114"/>
      <x:c r="O77" s="114"/>
      <x:c r="P77" s="114"/>
      <x:c r="Q77" s="114"/>
      <x:c r="R77" s="114"/>
      <x:c r="S77" s="114"/>
      <x:c r="T77" s="114"/>
      <x:c r="U77" s="114"/>
      <x:c r="V77" s="114"/>
      <x:c r="W77" s="114"/>
      <x:c r="X77" s="114"/>
      <x:c r="Y77" s="114"/>
      <x:c r="Z77" s="114"/>
    </x:row>
    <x:row r="78">
      <x:c r="A78" s="114"/>
      <x:c r="B78" s="114"/>
      <x:c r="C78" s="114"/>
      <x:c r="D78" s="114"/>
      <x:c r="E78" s="114"/>
      <x:c r="F78" s="114"/>
      <x:c r="G78" s="114"/>
      <x:c r="H78" s="114"/>
      <x:c r="I78" s="114"/>
      <x:c r="J78" s="114"/>
      <x:c r="K78" s="114"/>
      <x:c r="L78" s="114"/>
      <x:c r="M78" s="114"/>
      <x:c r="N78" s="114"/>
      <x:c r="O78" s="114"/>
      <x:c r="P78" s="114"/>
      <x:c r="Q78" s="114"/>
      <x:c r="R78" s="114"/>
      <x:c r="S78" s="114"/>
      <x:c r="T78" s="114"/>
      <x:c r="U78" s="114"/>
      <x:c r="V78" s="114"/>
      <x:c r="W78" s="114"/>
      <x:c r="X78" s="114"/>
      <x:c r="Y78" s="114"/>
      <x:c r="Z78" s="114"/>
    </x:row>
    <x:row r="79">
      <x:c r="A79" s="114"/>
      <x:c r="B79" s="114"/>
      <x:c r="C79" s="114"/>
      <x:c r="D79" s="114"/>
      <x:c r="E79" s="114"/>
      <x:c r="F79" s="114"/>
      <x:c r="G79" s="114"/>
      <x:c r="H79" s="114"/>
      <x:c r="I79" s="114"/>
      <x:c r="J79" s="114"/>
      <x:c r="K79" s="114"/>
      <x:c r="L79" s="114"/>
      <x:c r="M79" s="114"/>
      <x:c r="N79" s="114"/>
      <x:c r="O79" s="114"/>
      <x:c r="P79" s="114"/>
      <x:c r="Q79" s="114"/>
      <x:c r="R79" s="114"/>
      <x:c r="S79" s="114"/>
      <x:c r="T79" s="114"/>
      <x:c r="U79" s="114"/>
      <x:c r="V79" s="114"/>
      <x:c r="W79" s="114"/>
      <x:c r="X79" s="114"/>
      <x:c r="Y79" s="114"/>
      <x:c r="Z79" s="114"/>
    </x:row>
    <x:row r="80">
      <x:c r="A80" s="114"/>
      <x:c r="B80" s="114"/>
      <x:c r="C80" s="114"/>
      <x:c r="D80" s="114"/>
      <x:c r="E80" s="114"/>
      <x:c r="F80" s="114"/>
      <x:c r="G80" s="114"/>
      <x:c r="H80" s="114"/>
      <x:c r="I80" s="114"/>
      <x:c r="J80" s="114"/>
      <x:c r="K80" s="114"/>
      <x:c r="L80" s="114"/>
      <x:c r="M80" s="114"/>
      <x:c r="N80" s="114"/>
      <x:c r="O80" s="114"/>
      <x:c r="P80" s="114"/>
      <x:c r="Q80" s="114"/>
      <x:c r="R80" s="114"/>
      <x:c r="S80" s="114"/>
      <x:c r="T80" s="114"/>
      <x:c r="U80" s="114"/>
      <x:c r="V80" s="114"/>
      <x:c r="W80" s="114"/>
      <x:c r="X80" s="114"/>
      <x:c r="Y80" s="114"/>
      <x:c r="Z80" s="114"/>
    </x:row>
    <x:row r="81">
      <x:c r="A81" s="114"/>
      <x:c r="B81" s="114"/>
      <x:c r="C81" s="114"/>
      <x:c r="D81" s="114"/>
      <x:c r="E81" s="114"/>
      <x:c r="F81" s="114"/>
      <x:c r="G81" s="114"/>
      <x:c r="H81" s="114"/>
      <x:c r="I81" s="114"/>
      <x:c r="J81" s="114"/>
      <x:c r="K81" s="114"/>
      <x:c r="L81" s="114"/>
      <x:c r="M81" s="114"/>
      <x:c r="N81" s="114"/>
      <x:c r="O81" s="114"/>
      <x:c r="P81" s="114"/>
      <x:c r="Q81" s="114"/>
      <x:c r="R81" s="114"/>
      <x:c r="S81" s="114"/>
      <x:c r="T81" s="114"/>
      <x:c r="U81" s="114"/>
      <x:c r="V81" s="114"/>
      <x:c r="W81" s="114"/>
      <x:c r="X81" s="114"/>
      <x:c r="Y81" s="114"/>
      <x:c r="Z81" s="114"/>
    </x:row>
    <x:row r="82">
      <x:c r="A82" s="114"/>
      <x:c r="B82" s="114"/>
      <x:c r="C82" s="114"/>
      <x:c r="D82" s="114"/>
      <x:c r="E82" s="114"/>
      <x:c r="F82" s="114"/>
      <x:c r="G82" s="114"/>
      <x:c r="H82" s="114"/>
      <x:c r="I82" s="114"/>
      <x:c r="J82" s="114"/>
      <x:c r="K82" s="114"/>
      <x:c r="L82" s="114"/>
      <x:c r="M82" s="114"/>
      <x:c r="N82" s="114"/>
      <x:c r="O82" s="114"/>
      <x:c r="P82" s="114"/>
      <x:c r="Q82" s="114"/>
      <x:c r="R82" s="114"/>
      <x:c r="S82" s="114"/>
      <x:c r="T82" s="114"/>
      <x:c r="U82" s="114"/>
      <x:c r="V82" s="114"/>
      <x:c r="W82" s="114"/>
      <x:c r="X82" s="114"/>
      <x:c r="Y82" s="114"/>
      <x:c r="Z82" s="114"/>
    </x:row>
    <x:row r="83">
      <x:c r="A83" s="114"/>
      <x:c r="B83" s="114"/>
      <x:c r="C83" s="114"/>
      <x:c r="D83" s="114"/>
      <x:c r="E83" s="114"/>
      <x:c r="F83" s="114"/>
      <x:c r="G83" s="114"/>
      <x:c r="H83" s="114"/>
      <x:c r="I83" s="114"/>
      <x:c r="J83" s="114"/>
      <x:c r="K83" s="114"/>
      <x:c r="L83" s="114"/>
      <x:c r="M83" s="114"/>
      <x:c r="N83" s="114"/>
      <x:c r="O83" s="114"/>
      <x:c r="P83" s="114"/>
      <x:c r="Q83" s="114"/>
      <x:c r="R83" s="114"/>
      <x:c r="S83" s="114"/>
      <x:c r="T83" s="114"/>
      <x:c r="U83" s="114"/>
      <x:c r="V83" s="114"/>
      <x:c r="W83" s="114"/>
      <x:c r="X83" s="114"/>
      <x:c r="Y83" s="114"/>
      <x:c r="Z83" s="114"/>
    </x:row>
    <x:row r="84">
      <x:c r="A84" s="114"/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14"/>
      <x:c r="M84" s="114"/>
      <x:c r="N84" s="114"/>
      <x:c r="O84" s="114"/>
      <x:c r="P84" s="114"/>
      <x:c r="Q84" s="114"/>
      <x:c r="R84" s="114"/>
      <x:c r="S84" s="114"/>
      <x:c r="T84" s="114"/>
      <x:c r="U84" s="114"/>
      <x:c r="V84" s="114"/>
      <x:c r="W84" s="114"/>
      <x:c r="X84" s="114"/>
      <x:c r="Y84" s="114"/>
      <x:c r="Z84" s="114"/>
    </x:row>
    <x:row r="85">
      <x:c r="A85" s="114"/>
      <x:c r="B85" s="114"/>
      <x:c r="C85" s="114"/>
      <x:c r="D85" s="114"/>
      <x:c r="E85" s="114"/>
      <x:c r="F85" s="114"/>
      <x:c r="G85" s="114"/>
      <x:c r="H85" s="114"/>
      <x:c r="I85" s="114"/>
      <x:c r="J85" s="114"/>
      <x:c r="K85" s="114"/>
      <x:c r="L85" s="114"/>
      <x:c r="M85" s="114"/>
      <x:c r="N85" s="114"/>
      <x:c r="O85" s="114"/>
      <x:c r="P85" s="114"/>
      <x:c r="Q85" s="114"/>
      <x:c r="R85" s="114"/>
      <x:c r="S85" s="114"/>
      <x:c r="T85" s="114"/>
      <x:c r="U85" s="114"/>
      <x:c r="V85" s="114"/>
      <x:c r="W85" s="114"/>
      <x:c r="X85" s="114"/>
      <x:c r="Y85" s="114"/>
      <x:c r="Z85" s="114"/>
    </x:row>
    <x:row r="86">
      <x:c r="A86" s="114"/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14"/>
      <x:c r="L86" s="114"/>
      <x:c r="M86" s="114"/>
      <x:c r="N86" s="114"/>
      <x:c r="O86" s="114"/>
      <x:c r="P86" s="114"/>
      <x:c r="Q86" s="114"/>
      <x:c r="R86" s="114"/>
      <x:c r="S86" s="114"/>
      <x:c r="T86" s="114"/>
      <x:c r="U86" s="114"/>
      <x:c r="V86" s="114"/>
      <x:c r="W86" s="114"/>
      <x:c r="X86" s="114"/>
      <x:c r="Y86" s="114"/>
      <x:c r="Z86" s="114"/>
    </x:row>
    <x:row r="87">
      <x:c r="A87" s="114"/>
      <x:c r="B87" s="114"/>
      <x:c r="C87" s="114"/>
      <x:c r="D87" s="114"/>
      <x:c r="E87" s="114"/>
      <x:c r="F87" s="114"/>
      <x:c r="G87" s="114"/>
      <x:c r="H87" s="114"/>
      <x:c r="I87" s="114"/>
      <x:c r="J87" s="114"/>
      <x:c r="K87" s="114"/>
      <x:c r="L87" s="114"/>
      <x:c r="M87" s="114"/>
      <x:c r="N87" s="114"/>
      <x:c r="O87" s="114"/>
      <x:c r="P87" s="114"/>
      <x:c r="Q87" s="114"/>
      <x:c r="R87" s="114"/>
      <x:c r="S87" s="114"/>
      <x:c r="T87" s="114"/>
      <x:c r="U87" s="114"/>
      <x:c r="V87" s="114"/>
      <x:c r="W87" s="114"/>
      <x:c r="X87" s="114"/>
      <x:c r="Y87" s="114"/>
      <x:c r="Z87" s="114"/>
    </x:row>
    <x:row r="88">
      <x:c r="A88" s="114"/>
      <x:c r="B88" s="114"/>
      <x:c r="C88" s="114"/>
      <x:c r="D88" s="114"/>
      <x:c r="E88" s="114"/>
      <x:c r="F88" s="114"/>
      <x:c r="G88" s="114"/>
      <x:c r="H88" s="114"/>
      <x:c r="I88" s="114"/>
      <x:c r="J88" s="114"/>
      <x:c r="K88" s="114"/>
      <x:c r="L88" s="114"/>
      <x:c r="M88" s="114"/>
      <x:c r="N88" s="114"/>
      <x:c r="O88" s="114"/>
      <x:c r="P88" s="114"/>
      <x:c r="Q88" s="114"/>
      <x:c r="R88" s="114"/>
      <x:c r="S88" s="114"/>
      <x:c r="T88" s="114"/>
      <x:c r="U88" s="114"/>
      <x:c r="V88" s="114"/>
      <x:c r="W88" s="114"/>
      <x:c r="X88" s="114"/>
      <x:c r="Y88" s="114"/>
      <x:c r="Z88" s="114"/>
    </x:row>
    <x:row r="89">
      <x:c r="A89" s="114"/>
      <x:c r="B89" s="114"/>
      <x:c r="C89" s="114"/>
      <x:c r="D89" s="114"/>
      <x:c r="E89" s="114"/>
      <x:c r="F89" s="114"/>
      <x:c r="G89" s="114"/>
      <x:c r="H89" s="114"/>
      <x:c r="I89" s="114"/>
      <x:c r="J89" s="114"/>
      <x:c r="K89" s="114"/>
      <x:c r="L89" s="114"/>
      <x:c r="M89" s="114"/>
      <x:c r="N89" s="114"/>
      <x:c r="O89" s="114"/>
      <x:c r="P89" s="114"/>
      <x:c r="Q89" s="114"/>
      <x:c r="R89" s="114"/>
      <x:c r="S89" s="114"/>
      <x:c r="T89" s="114"/>
      <x:c r="U89" s="114"/>
      <x:c r="V89" s="114"/>
      <x:c r="W89" s="114"/>
      <x:c r="X89" s="114"/>
      <x:c r="Y89" s="114"/>
      <x:c r="Z89" s="114"/>
    </x:row>
    <x:row r="90">
      <x:c r="A90" s="114"/>
      <x:c r="B90" s="114"/>
      <x:c r="C90" s="114"/>
      <x:c r="D90" s="114"/>
      <x:c r="E90" s="114"/>
      <x:c r="F90" s="114"/>
      <x:c r="G90" s="114"/>
      <x:c r="H90" s="114"/>
      <x:c r="I90" s="114"/>
      <x:c r="J90" s="114"/>
      <x:c r="K90" s="114"/>
      <x:c r="L90" s="114"/>
      <x:c r="M90" s="114"/>
      <x:c r="N90" s="114"/>
      <x:c r="O90" s="114"/>
      <x:c r="P90" s="114"/>
      <x:c r="Q90" s="114"/>
      <x:c r="R90" s="114"/>
      <x:c r="S90" s="114"/>
      <x:c r="T90" s="114"/>
      <x:c r="U90" s="114"/>
      <x:c r="V90" s="114"/>
      <x:c r="W90" s="114"/>
      <x:c r="X90" s="114"/>
      <x:c r="Y90" s="114"/>
      <x:c r="Z90" s="114"/>
    </x:row>
    <x:row r="91">
      <x:c r="A91" s="114"/>
      <x:c r="B91" s="114"/>
      <x:c r="C91" s="114"/>
      <x:c r="D91" s="114"/>
      <x:c r="E91" s="114"/>
      <x:c r="F91" s="114"/>
      <x:c r="G91" s="114"/>
      <x:c r="H91" s="114"/>
      <x:c r="I91" s="114"/>
      <x:c r="J91" s="114"/>
      <x:c r="K91" s="114"/>
      <x:c r="L91" s="114"/>
      <x:c r="M91" s="114"/>
      <x:c r="N91" s="114"/>
      <x:c r="O91" s="114"/>
      <x:c r="P91" s="114"/>
      <x:c r="Q91" s="114"/>
      <x:c r="R91" s="114"/>
      <x:c r="S91" s="114"/>
      <x:c r="T91" s="114"/>
      <x:c r="U91" s="114"/>
      <x:c r="V91" s="114"/>
      <x:c r="W91" s="114"/>
      <x:c r="X91" s="114"/>
      <x:c r="Y91" s="114"/>
      <x:c r="Z91" s="114"/>
    </x:row>
    <x:row r="92">
      <x:c r="A92" s="114"/>
      <x:c r="B92" s="114"/>
      <x:c r="C92" s="114"/>
      <x:c r="D92" s="114"/>
      <x:c r="E92" s="114"/>
      <x:c r="F92" s="114"/>
      <x:c r="G92" s="114"/>
      <x:c r="H92" s="114"/>
      <x:c r="I92" s="114"/>
      <x:c r="J92" s="114"/>
      <x:c r="K92" s="114"/>
      <x:c r="L92" s="114"/>
      <x:c r="M92" s="114"/>
      <x:c r="N92" s="114"/>
      <x:c r="O92" s="114"/>
      <x:c r="P92" s="114"/>
      <x:c r="Q92" s="114"/>
      <x:c r="R92" s="114"/>
      <x:c r="S92" s="114"/>
      <x:c r="T92" s="114"/>
      <x:c r="U92" s="114"/>
      <x:c r="V92" s="114"/>
      <x:c r="W92" s="114"/>
      <x:c r="X92" s="114"/>
      <x:c r="Y92" s="114"/>
      <x:c r="Z92" s="114"/>
    </x:row>
    <x:row r="93">
      <x:c r="A93" s="114"/>
      <x:c r="B93" s="114"/>
      <x:c r="C93" s="114"/>
      <x:c r="D93" s="114"/>
      <x:c r="E93" s="114"/>
      <x:c r="F93" s="114"/>
      <x:c r="G93" s="114"/>
      <x:c r="H93" s="114"/>
      <x:c r="I93" s="114"/>
      <x:c r="J93" s="114"/>
      <x:c r="K93" s="114"/>
      <x:c r="L93" s="114"/>
      <x:c r="M93" s="114"/>
      <x:c r="N93" s="114"/>
      <x:c r="O93" s="114"/>
      <x:c r="P93" s="114"/>
      <x:c r="Q93" s="114"/>
      <x:c r="R93" s="114"/>
      <x:c r="S93" s="114"/>
      <x:c r="T93" s="114"/>
      <x:c r="U93" s="114"/>
      <x:c r="V93" s="114"/>
      <x:c r="W93" s="114"/>
      <x:c r="X93" s="114"/>
      <x:c r="Y93" s="114"/>
      <x:c r="Z93" s="114"/>
    </x:row>
    <x:row r="94">
      <x:c r="A94" s="114"/>
      <x:c r="B94" s="114"/>
      <x:c r="C94" s="114"/>
      <x:c r="D94" s="114"/>
      <x:c r="E94" s="114"/>
      <x:c r="F94" s="114"/>
      <x:c r="G94" s="114"/>
      <x:c r="H94" s="114"/>
      <x:c r="I94" s="114"/>
      <x:c r="J94" s="114"/>
      <x:c r="K94" s="114"/>
      <x:c r="L94" s="114"/>
      <x:c r="M94" s="114"/>
      <x:c r="N94" s="114"/>
      <x:c r="O94" s="114"/>
      <x:c r="P94" s="114"/>
      <x:c r="Q94" s="114"/>
      <x:c r="R94" s="114"/>
      <x:c r="S94" s="114"/>
      <x:c r="T94" s="114"/>
      <x:c r="U94" s="114"/>
      <x:c r="V94" s="114"/>
      <x:c r="W94" s="114"/>
      <x:c r="X94" s="114"/>
      <x:c r="Y94" s="114"/>
      <x:c r="Z94" s="114"/>
    </x:row>
    <x:row r="95">
      <x:c r="A95" s="114"/>
      <x:c r="B95" s="114"/>
      <x:c r="C95" s="114"/>
      <x:c r="D95" s="114"/>
      <x:c r="E95" s="114"/>
      <x:c r="F95" s="114"/>
      <x:c r="G95" s="114"/>
      <x:c r="H95" s="114"/>
      <x:c r="I95" s="114"/>
      <x:c r="J95" s="114"/>
      <x:c r="K95" s="114"/>
      <x:c r="L95" s="114"/>
      <x:c r="M95" s="114"/>
      <x:c r="N95" s="114"/>
      <x:c r="O95" s="114"/>
      <x:c r="P95" s="114"/>
      <x:c r="Q95" s="114"/>
      <x:c r="R95" s="114"/>
      <x:c r="S95" s="114"/>
      <x:c r="T95" s="114"/>
      <x:c r="U95" s="114"/>
      <x:c r="V95" s="114"/>
      <x:c r="W95" s="114"/>
      <x:c r="X95" s="114"/>
      <x:c r="Y95" s="114"/>
      <x:c r="Z95" s="114"/>
    </x:row>
    <x:row r="96">
      <x:c r="A96" s="114"/>
      <x:c r="B96" s="114"/>
      <x:c r="C96" s="114"/>
      <x:c r="D96" s="114"/>
      <x:c r="E96" s="114"/>
      <x:c r="F96" s="114"/>
      <x:c r="G96" s="114"/>
      <x:c r="H96" s="114"/>
      <x:c r="I96" s="114"/>
      <x:c r="J96" s="114"/>
      <x:c r="K96" s="114"/>
      <x:c r="L96" s="114"/>
      <x:c r="M96" s="114"/>
      <x:c r="N96" s="114"/>
      <x:c r="O96" s="114"/>
      <x:c r="P96" s="114"/>
      <x:c r="Q96" s="114"/>
      <x:c r="R96" s="114"/>
      <x:c r="S96" s="114"/>
      <x:c r="T96" s="114"/>
      <x:c r="U96" s="114"/>
      <x:c r="V96" s="114"/>
      <x:c r="W96" s="114"/>
      <x:c r="X96" s="114"/>
      <x:c r="Y96" s="114"/>
      <x:c r="Z96" s="114"/>
    </x:row>
    <x:row r="97">
      <x:c r="A97" s="114"/>
      <x:c r="B97" s="114"/>
      <x:c r="C97" s="114"/>
      <x:c r="D97" s="114"/>
      <x:c r="E97" s="114"/>
      <x:c r="F97" s="114"/>
      <x:c r="G97" s="114"/>
      <x:c r="H97" s="114"/>
      <x:c r="I97" s="114"/>
      <x:c r="J97" s="114"/>
      <x:c r="K97" s="114"/>
      <x:c r="L97" s="114"/>
      <x:c r="M97" s="114"/>
      <x:c r="N97" s="114"/>
      <x:c r="O97" s="114"/>
      <x:c r="P97" s="114"/>
      <x:c r="Q97" s="114"/>
      <x:c r="R97" s="114"/>
      <x:c r="S97" s="114"/>
      <x:c r="T97" s="114"/>
      <x:c r="U97" s="114"/>
      <x:c r="V97" s="114"/>
      <x:c r="W97" s="114"/>
      <x:c r="X97" s="114"/>
      <x:c r="Y97" s="114"/>
      <x:c r="Z97" s="114"/>
    </x:row>
    <x:row r="98">
      <x:c r="A98" s="114"/>
      <x:c r="B98" s="114"/>
      <x:c r="C98" s="114"/>
      <x:c r="D98" s="114"/>
      <x:c r="E98" s="114"/>
      <x:c r="F98" s="114"/>
      <x:c r="G98" s="114"/>
      <x:c r="H98" s="114"/>
      <x:c r="I98" s="114"/>
      <x:c r="J98" s="114"/>
      <x:c r="K98" s="114"/>
      <x:c r="L98" s="114"/>
      <x:c r="M98" s="114"/>
      <x:c r="N98" s="114"/>
      <x:c r="O98" s="114"/>
      <x:c r="P98" s="114"/>
      <x:c r="Q98" s="114"/>
      <x:c r="R98" s="114"/>
      <x:c r="S98" s="114"/>
      <x:c r="T98" s="114"/>
      <x:c r="U98" s="114"/>
      <x:c r="V98" s="114"/>
      <x:c r="W98" s="114"/>
      <x:c r="X98" s="114"/>
      <x:c r="Y98" s="114"/>
      <x:c r="Z98" s="114"/>
    </x:row>
    <x:row r="99">
      <x:c r="A99" s="114"/>
      <x:c r="B99" s="114"/>
      <x:c r="C99" s="114"/>
      <x:c r="D99" s="114"/>
      <x:c r="E99" s="114"/>
      <x:c r="F99" s="114"/>
      <x:c r="G99" s="114"/>
      <x:c r="H99" s="114"/>
      <x:c r="I99" s="114"/>
      <x:c r="J99" s="114"/>
      <x:c r="K99" s="114"/>
      <x:c r="L99" s="114"/>
      <x:c r="M99" s="114"/>
      <x:c r="N99" s="114"/>
      <x:c r="O99" s="114"/>
      <x:c r="P99" s="114"/>
      <x:c r="Q99" s="114"/>
      <x:c r="R99" s="114"/>
      <x:c r="S99" s="114"/>
      <x:c r="T99" s="114"/>
      <x:c r="U99" s="114"/>
      <x:c r="V99" s="114"/>
      <x:c r="W99" s="114"/>
      <x:c r="X99" s="114"/>
      <x:c r="Y99" s="114"/>
      <x:c r="Z99" s="114"/>
    </x:row>
    <x:row r="100">
      <x:c r="A100" s="114"/>
      <x:c r="B100" s="114"/>
      <x:c r="C100" s="114"/>
      <x:c r="D100" s="114"/>
      <x:c r="E100" s="114"/>
      <x:c r="F100" s="114"/>
      <x:c r="G100" s="114"/>
      <x:c r="H100" s="114"/>
      <x:c r="I100" s="114"/>
      <x:c r="J100" s="114"/>
      <x:c r="K100" s="114"/>
      <x:c r="L100" s="114"/>
      <x:c r="M100" s="114"/>
      <x:c r="N100" s="114"/>
      <x:c r="O100" s="114"/>
      <x:c r="P100" s="114"/>
      <x:c r="Q100" s="114"/>
      <x:c r="R100" s="114"/>
      <x:c r="S100" s="114"/>
      <x:c r="T100" s="114"/>
      <x:c r="U100" s="114"/>
      <x:c r="V100" s="114"/>
      <x:c r="W100" s="114"/>
      <x:c r="X100" s="114"/>
      <x:c r="Y100" s="114"/>
      <x:c r="Z100" s="114"/>
    </x:row>
  </x:sheetData>
  <x:mergeCells>
    <x:mergeCell ref="A1:I1"/>
    <x:mergeCell ref="A2:I2"/>
    <x:mergeCell ref="A4:I4"/>
    <x:mergeCell ref="A10:I10"/>
    <x:mergeCell ref="G11:I14"/>
    <x:mergeCell ref="A16:I16"/>
  </x:mergeCells>
  <x:pageMargins left="0.7" right="0.7" top="0.75" bottom="0.75" header="0.3" footer="0.3"/>
  <x:drawing xmlns:r="http://schemas.openxmlformats.org/officeDocument/2006/relationships" r:id="R86b8a9ded8474f94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48" hidden="0" customWidth="1"/>
    <x:col min="7" max="7" width="18" hidden="0" customWidth="1"/>
  </x:cols>
  <x:sheetData>
    <x:row r="1" ht="34" customHeight="1">
      <x:c r="A1" s="4" t="str">
        <x:v>Epidemiologia e indicação clínica</x:v>
      </x:c>
      <x:c r="B1" s="4"/>
      <x:c r="C1" s="4"/>
      <x:c r="D1" s="4"/>
      <x:c r="E1" s="4"/>
      <x:c r="F1" s="4"/>
      <x:c r="G1" s="4"/>
      <x:c r="H1" s="4"/>
      <x:c r="I1" s="4"/>
      <x:c r="J1" s="114"/>
      <x:c r="K1" s="11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</x:row>
    <x:row r="2" ht="26" customHeight="1">
      <x:c r="A2" s="8" t="str">
        <x:v>Estoques de pessoas potencialmente compatíveis — não clientes anuais. Condições se sobrepõem.</x:v>
      </x:c>
      <x:c r="B2" s="8"/>
      <x:c r="C2" s="8"/>
      <x:c r="D2" s="8"/>
      <x:c r="E2" s="8"/>
      <x:c r="F2" s="8"/>
      <x:c r="G2" s="8"/>
      <x:c r="H2" s="8"/>
      <x:c r="I2" s="8"/>
      <x:c r="J2" s="114"/>
      <x:c r="K2" s="114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</x:row>
    <x:row r="3">
      <x:c r="A3" s="114"/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</x:row>
    <x:row r="4" ht="25" customHeight="1">
      <x:c r="A4" s="11" t="str">
        <x:v>Coeficientes de referência</x:v>
      </x:c>
      <x:c r="B4" s="11"/>
      <x:c r="C4" s="11"/>
      <x:c r="D4" s="11"/>
      <x:c r="E4" s="11"/>
      <x:c r="F4" s="11"/>
      <x:c r="G4" s="11"/>
      <x:c r="H4" s="11"/>
      <x:c r="I4" s="11"/>
      <x:c r="J4" s="114"/>
      <x:c r="K4" s="114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</x:row>
    <x:row r="5" ht="25" customHeight="1">
      <x:c r="A5" s="22" t="str">
        <x:v>Grupo</x:v>
      </x:c>
      <x:c r="B5" s="23" t="str">
        <x:v>Faixa</x:v>
      </x:c>
      <x:c r="C5" s="23" t="str">
        <x:v>Coeficiente</x:v>
      </x:c>
      <x:c r="D5" s="23" t="str">
        <x:v>Intervalo</x:v>
      </x:c>
      <x:c r="E5" s="23" t="str">
        <x:v>Base</x:v>
      </x:c>
      <x:c r="F5" s="23" t="str">
        <x:v>Uso permitido</x:v>
      </x:c>
      <x:c r="G5" s="24" t="str">
        <x:v>Confiança</x:v>
      </x:c>
      <x:c r="H5" s="114"/>
      <x:c r="I5" s="114"/>
      <x:c r="J5" s="114"/>
      <x:c r="K5" s="114"/>
      <x:c r="L5" s="114"/>
      <x:c r="M5" s="114"/>
      <x:c r="N5" s="114"/>
      <x:c r="O5" s="114"/>
      <x:c r="P5" s="114"/>
      <x:c r="Q5" s="114"/>
      <x:c r="R5" s="114"/>
      <x:c r="S5" s="114"/>
      <x:c r="T5" s="114"/>
      <x:c r="U5" s="114"/>
      <x:c r="V5" s="114"/>
      <x:c r="W5" s="114"/>
      <x:c r="X5" s="114"/>
      <x:c r="Y5" s="114"/>
      <x:c r="Z5" s="114"/>
    </x:row>
    <x:row r="6">
      <x:c r="A6" s="151" t="str">
        <x:v>TEA diagnosticado</x:v>
      </x:c>
      <x:c r="B6" s="152" t="str">
        <x:v>Todas</x:v>
      </x:c>
      <x:c r="C6" s="153" t="n">
        <x:v>0.011</x:v>
      </x:c>
      <x:c r="D6" s="152" t="str">
        <x:v>1,1% Centro-Oeste</x:v>
      </x:c>
      <x:c r="E6" s="152" t="str">
        <x:v>IBGE Censo 2022</x:v>
      </x:c>
      <x:c r="F6" s="152" t="str">
        <x:v>Piso diagnosticado, não prevalência total</x:v>
      </x:c>
      <x:c r="G6" s="133" t="str">
        <x:v>Alta</x:v>
      </x:c>
      <x:c r="H6" s="114"/>
      <x:c r="I6" s="114"/>
      <x:c r="J6" s="114"/>
      <x:c r="K6" s="114"/>
      <x:c r="L6" s="114"/>
      <x:c r="M6" s="114"/>
      <x:c r="N6" s="114"/>
      <x:c r="O6" s="114"/>
      <x:c r="P6" s="114"/>
      <x:c r="Q6" s="114"/>
      <x:c r="R6" s="114"/>
      <x:c r="S6" s="114"/>
      <x:c r="T6" s="114"/>
      <x:c r="U6" s="114"/>
      <x:c r="V6" s="114"/>
      <x:c r="W6" s="114"/>
      <x:c r="X6" s="114"/>
      <x:c r="Y6" s="114"/>
      <x:c r="Z6" s="114"/>
    </x:row>
    <x:row r="7">
      <x:c r="A7" s="151" t="str">
        <x:v>TDAH</x:v>
      </x:c>
      <x:c r="B7" s="152" t="str">
        <x:v>6–17</x:v>
      </x:c>
      <x:c r="C7" s="153" t="n">
        <x:v>0.0529</x:v>
      </x:c>
      <x:c r="D7" s="152" t="str">
        <x:v>5,29%</x:v>
      </x:c>
      <x:c r="E7" s="152" t="str">
        <x:v>Polanczyk 2007</x:v>
      </x:c>
      <x:c r="F7" s="152" t="str">
        <x:v>Estoque potencial; não somar automaticamente</x:v>
      </x:c>
      <x:c r="G7" s="133" t="str">
        <x:v>Moderada-alta</x:v>
      </x:c>
      <x:c r="H7" s="114"/>
      <x:c r="I7" s="114"/>
      <x:c r="J7" s="114"/>
      <x:c r="K7" s="114"/>
      <x:c r="L7" s="114"/>
      <x:c r="M7" s="114"/>
      <x:c r="N7" s="114"/>
      <x:c r="O7" s="114"/>
      <x:c r="P7" s="114"/>
      <x:c r="Q7" s="114"/>
      <x:c r="R7" s="114"/>
      <x:c r="S7" s="114"/>
      <x:c r="T7" s="114"/>
      <x:c r="U7" s="114"/>
      <x:c r="V7" s="114"/>
      <x:c r="W7" s="114"/>
      <x:c r="X7" s="114"/>
      <x:c r="Y7" s="114"/>
      <x:c r="Z7" s="114"/>
    </x:row>
    <x:row r="8">
      <x:c r="A8" s="151" t="str">
        <x:v>TDAH persistente</x:v>
      </x:c>
      <x:c r="B8" s="152" t="str">
        <x:v>18–59</x:v>
      </x:c>
      <x:c r="C8" s="153" t="n">
        <x:v>0.0258</x:v>
      </x:c>
      <x:c r="D8" s="152" t="str">
        <x:v>2,58%</x:v>
      </x:c>
      <x:c r="E8" s="152" t="str">
        <x:v>Song 2021</x:v>
      </x:c>
      <x:c r="F8" s="152" t="str">
        <x:v>Coeficiente adulto central</x:v>
      </x:c>
      <x:c r="G8" s="133" t="str">
        <x:v>Moderada</x:v>
      </x:c>
      <x:c r="H8" s="114"/>
      <x:c r="I8" s="114"/>
      <x:c r="J8" s="114"/>
      <x:c r="K8" s="114"/>
      <x:c r="L8" s="114"/>
      <x:c r="M8" s="114"/>
      <x:c r="N8" s="114"/>
      <x:c r="O8" s="114"/>
      <x:c r="P8" s="114"/>
      <x:c r="Q8" s="114"/>
      <x:c r="R8" s="114"/>
      <x:c r="S8" s="114"/>
      <x:c r="T8" s="114"/>
      <x:c r="U8" s="114"/>
      <x:c r="V8" s="114"/>
      <x:c r="W8" s="114"/>
      <x:c r="X8" s="114"/>
      <x:c r="Y8" s="114"/>
      <x:c r="Z8" s="114"/>
    </x:row>
    <x:row r="9">
      <x:c r="A9" s="151" t="str">
        <x:v>Transtorno específico de aprendizagem</x:v>
      </x:c>
      <x:c r="B9" s="152" t="str">
        <x:v>6–17</x:v>
      </x:c>
      <x:c r="C9" s="153"/>
      <x:c r="D9" s="152" t="str">
        <x:v>5%–15%</x:v>
      </x:c>
      <x:c r="E9" s="152" t="str">
        <x:v>APA 2024</x:v>
      </x:c>
      <x:c r="F9" s="152" t="str">
        <x:v>Faixa; grande sobreposição com TDAH/TEA</x:v>
      </x:c>
      <x:c r="G9" s="133" t="str">
        <x:v>Moderada</x:v>
      </x:c>
      <x:c r="H9" s="114"/>
      <x:c r="I9" s="114"/>
      <x:c r="J9" s="114"/>
      <x:c r="K9" s="114"/>
      <x:c r="L9" s="114"/>
      <x:c r="M9" s="114"/>
      <x:c r="N9" s="114"/>
      <x:c r="O9" s="114"/>
      <x:c r="P9" s="114"/>
      <x:c r="Q9" s="114"/>
      <x:c r="R9" s="114"/>
      <x:c r="S9" s="114"/>
      <x:c r="T9" s="114"/>
      <x:c r="U9" s="114"/>
      <x:c r="V9" s="114"/>
      <x:c r="W9" s="114"/>
      <x:c r="X9" s="114"/>
      <x:c r="Y9" s="114"/>
      <x:c r="Z9" s="114"/>
    </x:row>
    <x:row r="10">
      <x:c r="A10" s="151" t="str">
        <x:v>Deficiência intelectual</x:v>
      </x:c>
      <x:c r="B10" s="152" t="str">
        <x:v>Todas</x:v>
      </x:c>
      <x:c r="C10" s="153" t="n">
        <x:v>0.01037</x:v>
      </x:c>
      <x:c r="D10" s="152" t="str">
        <x:v>1,0%–1,4%</x:v>
      </x:c>
      <x:c r="E10" s="152" t="str">
        <x:v>Maulik 2011</x:v>
      </x:c>
      <x:c r="F10" s="152" t="str">
        <x:v>Investigação; indicação mais diretamente sustentada</x:v>
      </x:c>
      <x:c r="G10" s="133" t="str">
        <x:v>Moderada-alta</x:v>
      </x:c>
      <x:c r="H10" s="114"/>
      <x:c r="I10" s="114"/>
      <x:c r="J10" s="114"/>
      <x:c r="K10" s="114"/>
      <x:c r="L10" s="114"/>
      <x:c r="M10" s="114"/>
      <x:c r="N10" s="114"/>
      <x:c r="O10" s="114"/>
      <x:c r="P10" s="114"/>
      <x:c r="Q10" s="114"/>
      <x:c r="R10" s="114"/>
      <x:c r="S10" s="114"/>
      <x:c r="T10" s="114"/>
      <x:c r="U10" s="114"/>
      <x:c r="V10" s="114"/>
      <x:c r="W10" s="114"/>
      <x:c r="X10" s="114"/>
      <x:c r="Y10" s="114"/>
      <x:c r="Z10" s="114"/>
    </x:row>
    <x:row r="11">
      <x:c r="A11" s="154" t="str">
        <x:v>Altas habilidades</x:v>
      </x:c>
      <x:c r="B11" s="155" t="str">
        <x:v>Estudantes</x:v>
      </x:c>
      <x:c r="C11" s="156"/>
      <x:c r="D11" s="155" t="str">
        <x:v>1%–3%</x:v>
      </x:c>
      <x:c r="E11" s="155" t="str">
        <x:v>CNE 2023/2026</x:v>
      </x:c>
      <x:c r="F11" s="155" t="str">
        <x:v>Indicação clínica seletiva, não automática</x:v>
      </x:c>
      <x:c r="G11" s="136" t="str">
        <x:v>Moderada</x:v>
      </x:c>
      <x:c r="H11" s="114"/>
      <x:c r="I11" s="114"/>
      <x:c r="J11" s="114"/>
      <x:c r="K11" s="114"/>
      <x:c r="L11" s="114"/>
      <x:c r="M11" s="114"/>
      <x:c r="N11" s="114"/>
      <x:c r="O11" s="114"/>
      <x:c r="P11" s="114"/>
      <x:c r="Q11" s="114"/>
      <x:c r="R11" s="114"/>
      <x:c r="S11" s="114"/>
      <x:c r="T11" s="114"/>
      <x:c r="U11" s="114"/>
      <x:c r="V11" s="114"/>
      <x:c r="W11" s="114"/>
      <x:c r="X11" s="114"/>
      <x:c r="Y11" s="114"/>
      <x:c r="Z11" s="114"/>
    </x:row>
    <x:row r="12">
      <x:c r="A12" s="114"/>
      <x:c r="B12" s="114"/>
      <x:c r="C12" s="114"/>
      <x:c r="D12" s="114"/>
      <x:c r="E12" s="114"/>
      <x:c r="F12" s="114"/>
      <x:c r="G12" s="114"/>
      <x:c r="H12" s="114"/>
      <x:c r="I12" s="114"/>
      <x:c r="J12" s="114"/>
      <x:c r="K12" s="114"/>
      <x:c r="L12" s="114"/>
      <x:c r="M12" s="114"/>
      <x:c r="N12" s="114"/>
      <x:c r="O12" s="114"/>
      <x:c r="P12" s="114"/>
      <x:c r="Q12" s="114"/>
      <x:c r="R12" s="114"/>
      <x:c r="S12" s="114"/>
      <x:c r="T12" s="114"/>
      <x:c r="U12" s="114"/>
      <x:c r="V12" s="114"/>
      <x:c r="W12" s="114"/>
      <x:c r="X12" s="114"/>
      <x:c r="Y12" s="114"/>
      <x:c r="Z12" s="114"/>
    </x:row>
    <x:row r="13" ht="25" customHeight="1">
      <x:c r="A13" s="11" t="str">
        <x:v>Aplicação à base regional</x:v>
      </x:c>
      <x:c r="B13" s="11"/>
      <x:c r="C13" s="11"/>
      <x:c r="D13" s="11"/>
      <x:c r="E13" s="11"/>
      <x:c r="F13" s="11"/>
      <x:c r="G13" s="11"/>
      <x:c r="H13" s="11"/>
      <x:c r="I13" s="11"/>
      <x:c r="J13" s="114"/>
      <x:c r="K13" s="114"/>
      <x:c r="L13" s="114"/>
      <x:c r="M13" s="114"/>
      <x:c r="N13" s="114"/>
      <x:c r="O13" s="114"/>
      <x:c r="P13" s="114"/>
      <x:c r="Q13" s="114"/>
      <x:c r="R13" s="114"/>
      <x:c r="S13" s="114"/>
      <x:c r="T13" s="114"/>
      <x:c r="U13" s="114"/>
      <x:c r="V13" s="114"/>
      <x:c r="W13" s="114"/>
      <x:c r="X13" s="114"/>
      <x:c r="Y13" s="114"/>
      <x:c r="Z13" s="114"/>
    </x:row>
    <x:row r="14" ht="25" customHeight="1">
      <x:c r="A14" s="22" t="str">
        <x:v>Indicador</x:v>
      </x:c>
      <x:c r="B14" s="23" t="str">
        <x:v>População-base</x:v>
      </x:c>
      <x:c r="C14" s="23" t="str">
        <x:v>Baixo</x:v>
      </x:c>
      <x:c r="D14" s="23" t="str">
        <x:v>Central</x:v>
      </x:c>
      <x:c r="E14" s="23" t="str">
        <x:v>Alto</x:v>
      </x:c>
      <x:c r="F14" s="24" t="str">
        <x:v>Observação</x:v>
      </x:c>
      <x:c r="G14" s="114"/>
      <x:c r="H14" s="114"/>
      <x:c r="I14" s="114"/>
      <x:c r="J14" s="114"/>
      <x:c r="K14" s="114"/>
      <x:c r="L14" s="114"/>
      <x:c r="M14" s="114"/>
      <x:c r="N14" s="114"/>
      <x:c r="O14" s="114"/>
      <x:c r="P14" s="114"/>
      <x:c r="Q14" s="114"/>
      <x:c r="R14" s="114"/>
      <x:c r="S14" s="114"/>
      <x:c r="T14" s="114"/>
      <x:c r="U14" s="114"/>
      <x:c r="V14" s="114"/>
      <x:c r="W14" s="114"/>
      <x:c r="X14" s="114"/>
      <x:c r="Y14" s="114"/>
      <x:c r="Z14" s="114"/>
    </x:row>
    <x:row r="15">
      <x:c r="A15" s="131" t="str">
        <x:v>TDAH 6–17</x:v>
      </x:c>
      <x:c r="B15" s="132" t="n">
        <x:f>'Dados oficiais'!C14</x:f>
        <x:v>176019.56415174145</x:v>
      </x:c>
      <x:c r="C15" s="132" t="n">
        <x:f>B15*5.29%</x:f>
        <x:v>9311.434943627122</x:v>
      </x:c>
      <x:c r="D15" s="132" t="n">
        <x:f>B15*5.29%</x:f>
        <x:v>9311.434943627122</x:v>
      </x:c>
      <x:c r="E15" s="132" t="n">
        <x:f>B15*5.29%</x:f>
        <x:v>9311.434943627122</x:v>
      </x:c>
      <x:c r="F15" s="133" t="str">
        <x:v>Mesma prevalência nos três cenários; incerteza está no funil anual</x:v>
      </x:c>
      <x:c r="G15" s="114"/>
      <x:c r="H15" s="114"/>
      <x:c r="I15" s="114"/>
      <x:c r="J15" s="114"/>
      <x:c r="K15" s="114"/>
      <x:c r="L15" s="114"/>
      <x:c r="M15" s="114"/>
      <x:c r="N15" s="114"/>
      <x:c r="O15" s="114"/>
      <x:c r="P15" s="114"/>
      <x:c r="Q15" s="114"/>
      <x:c r="R15" s="114"/>
      <x:c r="S15" s="114"/>
      <x:c r="T15" s="114"/>
      <x:c r="U15" s="114"/>
      <x:c r="V15" s="114"/>
      <x:c r="W15" s="114"/>
      <x:c r="X15" s="114"/>
      <x:c r="Y15" s="114"/>
      <x:c r="Z15" s="114"/>
    </x:row>
    <x:row r="16">
      <x:c r="A16" s="131" t="str">
        <x:v>TDAH persistente 18–59</x:v>
      </x:c>
      <x:c r="B16" s="132" t="n">
        <x:f>'Dados oficiais'!D14</x:f>
        <x:v>631551.2024744541</x:v>
      </x:c>
      <x:c r="C16" s="132" t="n">
        <x:f>B16*2%</x:f>
        <x:v>12631.024049489082</x:v>
      </x:c>
      <x:c r="D16" s="132" t="n">
        <x:f>B16*2.58%</x:f>
        <x:v>16294.021023840914</x:v>
      </x:c>
      <x:c r="E16" s="132" t="n">
        <x:f>B16*4%</x:f>
        <x:v>25262.048098978164</x:v>
      </x:c>
      <x:c r="F16" s="133" t="str">
        <x:v>2,58% é referência central; 2% e 4% são sensibilidade</x:v>
      </x:c>
      <x:c r="G16" s="114"/>
      <x:c r="H16" s="114"/>
      <x:c r="I16" s="114"/>
      <x:c r="J16" s="114"/>
      <x:c r="K16" s="114"/>
      <x:c r="L16" s="114"/>
      <x:c r="M16" s="114"/>
      <x:c r="N16" s="114"/>
      <x:c r="O16" s="114"/>
      <x:c r="P16" s="114"/>
      <x:c r="Q16" s="114"/>
      <x:c r="R16" s="114"/>
      <x:c r="S16" s="114"/>
      <x:c r="T16" s="114"/>
      <x:c r="U16" s="114"/>
      <x:c r="V16" s="114"/>
      <x:c r="W16" s="114"/>
      <x:c r="X16" s="114"/>
      <x:c r="Y16" s="114"/>
      <x:c r="Z16" s="114"/>
    </x:row>
    <x:row r="17">
      <x:c r="A17" s="131" t="str">
        <x:v>Aprendizagem 6–17</x:v>
      </x:c>
      <x:c r="B17" s="132" t="n">
        <x:f>'Dados oficiais'!C14</x:f>
        <x:v>176019.56415174145</x:v>
      </x:c>
      <x:c r="C17" s="132" t="n">
        <x:f>B17*5%</x:f>
        <x:v>8800.978207587073</x:v>
      </x:c>
      <x:c r="D17" s="132" t="n">
        <x:f>B17*10%</x:f>
        <x:v>17601.956415174147</x:v>
      </x:c>
      <x:c r="E17" s="132" t="n">
        <x:f>B17*15%</x:f>
        <x:v>26402.934622761215</x:v>
      </x:c>
      <x:c r="F17" s="133" t="str">
        <x:v>Faixa da literatura; não adicionar ao TDAH</x:v>
      </x:c>
      <x:c r="G17" s="114"/>
      <x:c r="H17" s="114"/>
      <x:c r="I17" s="114"/>
      <x:c r="J17" s="114"/>
      <x:c r="K17" s="114"/>
      <x:c r="L17" s="114"/>
      <x:c r="M17" s="114"/>
      <x:c r="N17" s="114"/>
      <x:c r="O17" s="114"/>
      <x:c r="P17" s="114"/>
      <x:c r="Q17" s="114"/>
      <x:c r="R17" s="114"/>
      <x:c r="S17" s="114"/>
      <x:c r="T17" s="114"/>
      <x:c r="U17" s="114"/>
      <x:c r="V17" s="114"/>
      <x:c r="W17" s="114"/>
      <x:c r="X17" s="114"/>
      <x:c r="Y17" s="114"/>
      <x:c r="Z17" s="114"/>
    </x:row>
    <x:row r="18">
      <x:c r="A18" s="131" t="str">
        <x:v>Deficiência intelectual (todas as idades)</x:v>
      </x:c>
      <x:c r="B18" s="132" t="n">
        <x:f>'Dados oficiais'!C8</x:f>
        <x:v>1022089</x:v>
      </x:c>
      <x:c r="C18" s="132" t="n">
        <x:f>B18*1%</x:f>
        <x:v>10220.89</x:v>
      </x:c>
      <x:c r="D18" s="132" t="n">
        <x:f>B18*1.037%</x:f>
        <x:v>10599.062929999998</x:v>
      </x:c>
      <x:c r="E18" s="132" t="n">
        <x:f>B18*1.4%</x:f>
        <x:v>14309.246</x:v>
      </x:c>
      <x:c r="F18" s="133" t="str">
        <x:v>Faixa de 1,0%–1,4%; sobreposição relevante</x:v>
      </x:c>
      <x:c r="G18" s="114"/>
      <x:c r="H18" s="114"/>
      <x:c r="I18" s="114"/>
      <x:c r="J18" s="114"/>
      <x:c r="K18" s="114"/>
      <x:c r="L18" s="114"/>
      <x:c r="M18" s="114"/>
      <x:c r="N18" s="114"/>
      <x:c r="O18" s="114"/>
      <x:c r="P18" s="114"/>
      <x:c r="Q18" s="114"/>
      <x:c r="R18" s="114"/>
      <x:c r="S18" s="114"/>
      <x:c r="T18" s="114"/>
      <x:c r="U18" s="114"/>
      <x:c r="V18" s="114"/>
      <x:c r="W18" s="114"/>
      <x:c r="X18" s="114"/>
      <x:c r="Y18" s="114"/>
      <x:c r="Z18" s="114"/>
    </x:row>
    <x:row r="19">
      <x:c r="A19" s="131" t="str">
        <x:v>Altas habilidades 6–17 (proxy)</x:v>
      </x:c>
      <x:c r="B19" s="132" t="n">
        <x:f>'Dados oficiais'!C14</x:f>
        <x:v>176019.56415174145</x:v>
      </x:c>
      <x:c r="C19" s="132" t="n">
        <x:f>B19*1%</x:f>
        <x:v>1760.1956415174145</x:v>
      </x:c>
      <x:c r="D19" s="132" t="n">
        <x:f>B19*2%</x:f>
        <x:v>3520.391283034829</x:v>
      </x:c>
      <x:c r="E19" s="132" t="n">
        <x:f>B19*3%</x:f>
        <x:v>5280.5869245522435</x:v>
      </x:c>
      <x:c r="F19" s="133" t="str">
        <x:v>Usa população, não matrículas; demanda clínica é seletiva</x:v>
      </x:c>
      <x:c r="G19" s="114"/>
      <x:c r="H19" s="114"/>
      <x:c r="I19" s="114"/>
      <x:c r="J19" s="114"/>
      <x:c r="K19" s="114"/>
      <x:c r="L19" s="114"/>
      <x:c r="M19" s="114"/>
      <x:c r="N19" s="114"/>
      <x:c r="O19" s="114"/>
      <x:c r="P19" s="114"/>
      <x:c r="Q19" s="114"/>
      <x:c r="R19" s="114"/>
      <x:c r="S19" s="114"/>
      <x:c r="T19" s="114"/>
      <x:c r="U19" s="114"/>
      <x:c r="V19" s="114"/>
      <x:c r="W19" s="114"/>
      <x:c r="X19" s="114"/>
      <x:c r="Y19" s="114"/>
      <x:c r="Z19" s="114"/>
    </x:row>
    <x:row r="20">
      <x:c r="A20" s="134" t="str">
        <x:v>TEA diagnosticado local</x:v>
      </x:c>
      <x:c r="B20" s="135" t="n">
        <x:v>14415</x:v>
      </x:c>
      <x:c r="C20" s="135" t="n">
        <x:v>14415</x:v>
      </x:c>
      <x:c r="D20" s="135" t="n">
        <x:v>14415</x:v>
      </x:c>
      <x:c r="E20" s="135" t="n">
        <x:v>14415</x:v>
      </x:c>
      <x:c r="F20" s="136" t="str">
        <x:v>Cuiabá + Várzea Grande no Censo 2022; estoque já diagnosticado</x:v>
      </x:c>
      <x:c r="G20" s="114"/>
      <x:c r="H20" s="114"/>
      <x:c r="I20" s="114"/>
      <x:c r="J20" s="114"/>
      <x:c r="K20" s="114"/>
      <x:c r="L20" s="114"/>
      <x:c r="M20" s="114"/>
      <x:c r="N20" s="114"/>
      <x:c r="O20" s="114"/>
      <x:c r="P20" s="114"/>
      <x:c r="Q20" s="114"/>
      <x:c r="R20" s="114"/>
      <x:c r="S20" s="114"/>
      <x:c r="T20" s="114"/>
      <x:c r="U20" s="114"/>
      <x:c r="V20" s="114"/>
      <x:c r="W20" s="114"/>
      <x:c r="X20" s="114"/>
      <x:c r="Y20" s="114"/>
      <x:c r="Z20" s="114"/>
    </x:row>
    <x:row r="21">
      <x:c r="A21" s="114"/>
      <x:c r="B21" s="114"/>
      <x:c r="C21" s="114"/>
      <x:c r="D21" s="114"/>
      <x:c r="E21" s="114"/>
      <x:c r="F21" s="114"/>
      <x:c r="G21" s="114"/>
      <x:c r="H21" s="114"/>
      <x:c r="I21" s="114"/>
      <x:c r="J21" s="114"/>
      <x:c r="K21" s="114"/>
      <x:c r="L21" s="114"/>
      <x:c r="M21" s="114"/>
      <x:c r="N21" s="114"/>
      <x:c r="O21" s="114"/>
      <x:c r="P21" s="114"/>
      <x:c r="Q21" s="114"/>
      <x:c r="R21" s="114"/>
      <x:c r="S21" s="114"/>
      <x:c r="T21" s="114"/>
      <x:c r="U21" s="114"/>
      <x:c r="V21" s="114"/>
      <x:c r="W21" s="114"/>
      <x:c r="X21" s="114"/>
      <x:c r="Y21" s="114"/>
      <x:c r="Z21" s="114"/>
    </x:row>
    <x:row r="22">
      <x:c r="A22" s="66" t="str">
        <x:v>Regra de não dupla contagem: uma pessoa com hipóteses de TEA, TDAH e transtorno de aprendizagem representa uma pessoa e, em geral, uma avaliação inicial — não três clientes. Por isso, o modelo anual usa uma prevalência única de pool potencial por faixa etária em vez de somar diagnósticos.</x:v>
      </x:c>
      <x:c r="B22" s="66"/>
      <x:c r="C22" s="66"/>
      <x:c r="D22" s="66"/>
      <x:c r="E22" s="66"/>
      <x:c r="F22" s="66"/>
      <x:c r="G22" s="114"/>
      <x:c r="H22" s="114"/>
      <x:c r="I22" s="114"/>
      <x:c r="J22" s="114"/>
      <x:c r="K22" s="114"/>
      <x:c r="L22" s="114"/>
      <x:c r="M22" s="114"/>
      <x:c r="N22" s="114"/>
      <x:c r="O22" s="114"/>
      <x:c r="P22" s="114"/>
      <x:c r="Q22" s="114"/>
      <x:c r="R22" s="114"/>
      <x:c r="S22" s="114"/>
      <x:c r="T22" s="114"/>
      <x:c r="U22" s="114"/>
      <x:c r="V22" s="114"/>
      <x:c r="W22" s="114"/>
      <x:c r="X22" s="114"/>
      <x:c r="Y22" s="114"/>
      <x:c r="Z22" s="114"/>
    </x:row>
    <x:row r="23">
      <x:c r="A23" s="66"/>
      <x:c r="B23" s="66"/>
      <x:c r="C23" s="66"/>
      <x:c r="D23" s="66"/>
      <x:c r="E23" s="66"/>
      <x:c r="F23" s="66"/>
      <x:c r="G23" s="114"/>
      <x:c r="H23" s="114"/>
      <x:c r="I23" s="114"/>
      <x:c r="J23" s="114"/>
      <x:c r="K23" s="114"/>
      <x:c r="L23" s="114"/>
      <x:c r="M23" s="114"/>
      <x:c r="N23" s="114"/>
      <x:c r="O23" s="114"/>
      <x:c r="P23" s="114"/>
      <x:c r="Q23" s="114"/>
      <x:c r="R23" s="114"/>
      <x:c r="S23" s="114"/>
      <x:c r="T23" s="114"/>
      <x:c r="U23" s="114"/>
      <x:c r="V23" s="114"/>
      <x:c r="W23" s="114"/>
      <x:c r="X23" s="114"/>
      <x:c r="Y23" s="114"/>
      <x:c r="Z23" s="114"/>
    </x:row>
    <x:row r="24">
      <x:c r="A24" s="66"/>
      <x:c r="B24" s="66"/>
      <x:c r="C24" s="66"/>
      <x:c r="D24" s="66"/>
      <x:c r="E24" s="66"/>
      <x:c r="F24" s="66"/>
      <x:c r="G24" s="114"/>
      <x:c r="H24" s="114"/>
      <x:c r="I24" s="114"/>
      <x:c r="J24" s="114"/>
      <x:c r="K24" s="114"/>
      <x:c r="L24" s="114"/>
      <x:c r="M24" s="114"/>
      <x:c r="N24" s="114"/>
      <x:c r="O24" s="114"/>
      <x:c r="P24" s="114"/>
      <x:c r="Q24" s="114"/>
      <x:c r="R24" s="114"/>
      <x:c r="S24" s="114"/>
      <x:c r="T24" s="114"/>
      <x:c r="U24" s="114"/>
      <x:c r="V24" s="114"/>
      <x:c r="W24" s="114"/>
      <x:c r="X24" s="114"/>
      <x:c r="Y24" s="114"/>
      <x:c r="Z24" s="114"/>
    </x:row>
    <x:row r="25">
      <x:c r="A25" s="114"/>
      <x:c r="B25" s="114"/>
      <x:c r="C25" s="114"/>
      <x:c r="D25" s="114"/>
      <x:c r="E25" s="114"/>
      <x:c r="F25" s="114"/>
      <x:c r="G25" s="114"/>
      <x:c r="H25" s="114"/>
      <x:c r="I25" s="114"/>
      <x:c r="J25" s="114"/>
      <x:c r="K25" s="114"/>
      <x:c r="L25" s="114"/>
      <x:c r="M25" s="114"/>
      <x:c r="N25" s="114"/>
      <x:c r="O25" s="114"/>
      <x:c r="P25" s="114"/>
      <x:c r="Q25" s="114"/>
      <x:c r="R25" s="114"/>
      <x:c r="S25" s="114"/>
      <x:c r="T25" s="114"/>
      <x:c r="U25" s="114"/>
      <x:c r="V25" s="114"/>
      <x:c r="W25" s="114"/>
      <x:c r="X25" s="114"/>
      <x:c r="Y25" s="114"/>
      <x:c r="Z25" s="114"/>
    </x:row>
    <x:row r="26">
      <x:c r="A26" s="114"/>
      <x:c r="B26" s="114"/>
      <x:c r="C26" s="114"/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4"/>
      <x:c r="N26" s="114"/>
      <x:c r="O26" s="114"/>
      <x:c r="P26" s="114"/>
      <x:c r="Q26" s="114"/>
      <x:c r="R26" s="114"/>
      <x:c r="S26" s="114"/>
      <x:c r="T26" s="114"/>
      <x:c r="U26" s="114"/>
      <x:c r="V26" s="114"/>
      <x:c r="W26" s="114"/>
      <x:c r="X26" s="114"/>
      <x:c r="Y26" s="114"/>
      <x:c r="Z26" s="114"/>
    </x:row>
    <x:row r="27">
      <x:c r="A27" s="114"/>
      <x:c r="B27" s="114"/>
      <x:c r="C27" s="114"/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4"/>
      <x:c r="N27" s="114"/>
      <x:c r="O27" s="114"/>
      <x:c r="P27" s="114"/>
      <x:c r="Q27" s="114"/>
      <x:c r="R27" s="114"/>
      <x:c r="S27" s="114"/>
      <x:c r="T27" s="114"/>
      <x:c r="U27" s="114"/>
      <x:c r="V27" s="114"/>
      <x:c r="W27" s="114"/>
      <x:c r="X27" s="114"/>
      <x:c r="Y27" s="114"/>
      <x:c r="Z27" s="114"/>
    </x:row>
    <x:row r="28">
      <x:c r="A28" s="114"/>
      <x:c r="B28" s="114"/>
      <x:c r="C28" s="114"/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4"/>
      <x:c r="N28" s="114"/>
      <x:c r="O28" s="114"/>
      <x:c r="P28" s="114"/>
      <x:c r="Q28" s="114"/>
      <x:c r="R28" s="114"/>
      <x:c r="S28" s="114"/>
      <x:c r="T28" s="114"/>
      <x:c r="U28" s="114"/>
      <x:c r="V28" s="114"/>
      <x:c r="W28" s="114"/>
      <x:c r="X28" s="114"/>
      <x:c r="Y28" s="114"/>
      <x:c r="Z28" s="114"/>
    </x:row>
    <x:row r="29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4"/>
      <x:c r="N29" s="114"/>
      <x:c r="O29" s="114"/>
      <x:c r="P29" s="114"/>
      <x:c r="Q29" s="114"/>
      <x:c r="R29" s="114"/>
      <x:c r="S29" s="114"/>
      <x:c r="T29" s="114"/>
      <x:c r="U29" s="114"/>
      <x:c r="V29" s="114"/>
      <x:c r="W29" s="114"/>
      <x:c r="X29" s="114"/>
      <x:c r="Y29" s="114"/>
      <x:c r="Z29" s="114"/>
    </x:row>
    <x:row r="30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4"/>
      <x:c r="N30" s="114"/>
      <x:c r="O30" s="114"/>
      <x:c r="P30" s="114"/>
      <x:c r="Q30" s="114"/>
      <x:c r="R30" s="114"/>
      <x:c r="S30" s="114"/>
      <x:c r="T30" s="114"/>
      <x:c r="U30" s="114"/>
      <x:c r="V30" s="114"/>
      <x:c r="W30" s="114"/>
      <x:c r="X30" s="114"/>
      <x:c r="Y30" s="114"/>
      <x:c r="Z30" s="114"/>
    </x:row>
    <x:row r="3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4"/>
      <x:c r="N31" s="114"/>
      <x:c r="O31" s="114"/>
      <x:c r="P31" s="114"/>
      <x:c r="Q31" s="114"/>
      <x:c r="R31" s="114"/>
      <x:c r="S31" s="114"/>
      <x:c r="T31" s="114"/>
      <x:c r="U31" s="114"/>
      <x:c r="V31" s="114"/>
      <x:c r="W31" s="114"/>
      <x:c r="X31" s="114"/>
      <x:c r="Y31" s="114"/>
      <x:c r="Z31" s="114"/>
    </x:row>
    <x:row r="32">
      <x:c r="A32" s="114"/>
      <x:c r="B32" s="114"/>
      <x:c r="C32" s="114"/>
      <x:c r="D32" s="114"/>
      <x:c r="E32" s="114"/>
      <x:c r="F32" s="114"/>
      <x:c r="G32" s="114"/>
      <x:c r="H32" s="114"/>
      <x:c r="I32" s="114"/>
      <x:c r="J32" s="114"/>
      <x:c r="K32" s="114"/>
      <x:c r="L32" s="114"/>
      <x:c r="M32" s="114"/>
      <x:c r="N32" s="114"/>
      <x:c r="O32" s="114"/>
      <x:c r="P32" s="114"/>
      <x:c r="Q32" s="114"/>
      <x:c r="R32" s="114"/>
      <x:c r="S32" s="114"/>
      <x:c r="T32" s="114"/>
      <x:c r="U32" s="114"/>
      <x:c r="V32" s="114"/>
      <x:c r="W32" s="114"/>
      <x:c r="X32" s="114"/>
      <x:c r="Y32" s="114"/>
      <x:c r="Z32" s="114"/>
    </x:row>
    <x:row r="33">
      <x:c r="A33" s="114"/>
      <x:c r="B33" s="114"/>
      <x:c r="C33" s="114"/>
      <x:c r="D33" s="114"/>
      <x:c r="E33" s="114"/>
      <x:c r="F33" s="114"/>
      <x:c r="G33" s="114"/>
      <x:c r="H33" s="114"/>
      <x:c r="I33" s="114"/>
      <x:c r="J33" s="114"/>
      <x:c r="K33" s="114"/>
      <x:c r="L33" s="114"/>
      <x:c r="M33" s="114"/>
      <x:c r="N33" s="114"/>
      <x:c r="O33" s="114"/>
      <x:c r="P33" s="114"/>
      <x:c r="Q33" s="114"/>
      <x:c r="R33" s="114"/>
      <x:c r="S33" s="114"/>
      <x:c r="T33" s="114"/>
      <x:c r="U33" s="114"/>
      <x:c r="V33" s="114"/>
      <x:c r="W33" s="114"/>
      <x:c r="X33" s="114"/>
      <x:c r="Y33" s="114"/>
      <x:c r="Z33" s="114"/>
    </x:row>
    <x:row r="34">
      <x:c r="A34" s="114"/>
      <x:c r="B34" s="114"/>
      <x:c r="C34" s="114"/>
      <x:c r="D34" s="114"/>
      <x:c r="E34" s="114"/>
      <x:c r="F34" s="114"/>
      <x:c r="G34" s="114"/>
      <x:c r="H34" s="114"/>
      <x:c r="I34" s="114"/>
      <x:c r="J34" s="114"/>
      <x:c r="K34" s="114"/>
      <x:c r="L34" s="114"/>
      <x:c r="M34" s="114"/>
      <x:c r="N34" s="114"/>
      <x:c r="O34" s="114"/>
      <x:c r="P34" s="114"/>
      <x:c r="Q34" s="114"/>
      <x:c r="R34" s="114"/>
      <x:c r="S34" s="114"/>
      <x:c r="T34" s="114"/>
      <x:c r="U34" s="114"/>
      <x:c r="V34" s="114"/>
      <x:c r="W34" s="114"/>
      <x:c r="X34" s="114"/>
      <x:c r="Y34" s="114"/>
      <x:c r="Z34" s="114"/>
    </x:row>
    <x:row r="35">
      <x:c r="A35" s="114"/>
      <x:c r="B35" s="114"/>
      <x:c r="C35" s="114"/>
      <x:c r="D35" s="114"/>
      <x:c r="E35" s="114"/>
      <x:c r="F35" s="114"/>
      <x:c r="G35" s="114"/>
      <x:c r="H35" s="114"/>
      <x:c r="I35" s="114"/>
      <x:c r="J35" s="114"/>
      <x:c r="K35" s="114"/>
      <x:c r="L35" s="114"/>
      <x:c r="M35" s="114"/>
      <x:c r="N35" s="114"/>
      <x:c r="O35" s="114"/>
      <x:c r="P35" s="114"/>
      <x:c r="Q35" s="114"/>
      <x:c r="R35" s="114"/>
      <x:c r="S35" s="114"/>
      <x:c r="T35" s="114"/>
      <x:c r="U35" s="114"/>
      <x:c r="V35" s="114"/>
      <x:c r="W35" s="114"/>
      <x:c r="X35" s="114"/>
      <x:c r="Y35" s="114"/>
      <x:c r="Z35" s="114"/>
    </x:row>
    <x:row r="36">
      <x:c r="A36" s="114"/>
      <x:c r="B36" s="114"/>
      <x:c r="C36" s="114"/>
      <x:c r="D36" s="114"/>
      <x:c r="E36" s="114"/>
      <x:c r="F36" s="114"/>
      <x:c r="G36" s="114"/>
      <x:c r="H36" s="114"/>
      <x:c r="I36" s="114"/>
      <x:c r="J36" s="114"/>
      <x:c r="K36" s="114"/>
      <x:c r="L36" s="114"/>
      <x:c r="M36" s="114"/>
      <x:c r="N36" s="114"/>
      <x:c r="O36" s="114"/>
      <x:c r="P36" s="114"/>
      <x:c r="Q36" s="114"/>
      <x:c r="R36" s="114"/>
      <x:c r="S36" s="114"/>
      <x:c r="T36" s="114"/>
      <x:c r="U36" s="114"/>
      <x:c r="V36" s="114"/>
      <x:c r="W36" s="114"/>
      <x:c r="X36" s="114"/>
      <x:c r="Y36" s="114"/>
      <x:c r="Z36" s="114"/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  <x:c r="R37" s="114"/>
      <x:c r="S37" s="114"/>
      <x:c r="T37" s="114"/>
      <x:c r="U37" s="114"/>
      <x:c r="V37" s="114"/>
      <x:c r="W37" s="114"/>
      <x:c r="X37" s="114"/>
      <x:c r="Y37" s="114"/>
      <x:c r="Z37" s="114"/>
    </x:row>
    <x:row r="38">
      <x:c r="A38" s="114"/>
      <x:c r="B38" s="114"/>
      <x:c r="C38" s="114"/>
      <x:c r="D38" s="114"/>
      <x:c r="E38" s="114"/>
      <x:c r="F38" s="114"/>
      <x:c r="G38" s="114"/>
      <x:c r="H38" s="114"/>
      <x:c r="I38" s="114"/>
      <x:c r="J38" s="114"/>
      <x:c r="K38" s="114"/>
      <x:c r="L38" s="114"/>
      <x:c r="M38" s="114"/>
      <x:c r="N38" s="114"/>
      <x:c r="O38" s="114"/>
      <x:c r="P38" s="114"/>
      <x:c r="Q38" s="114"/>
      <x:c r="R38" s="114"/>
      <x:c r="S38" s="114"/>
      <x:c r="T38" s="114"/>
      <x:c r="U38" s="114"/>
      <x:c r="V38" s="114"/>
      <x:c r="W38" s="114"/>
      <x:c r="X38" s="114"/>
      <x:c r="Y38" s="114"/>
      <x:c r="Z38" s="114"/>
    </x:row>
    <x:row r="39">
      <x:c r="A39" s="114"/>
      <x:c r="B39" s="114"/>
      <x:c r="C39" s="114"/>
      <x:c r="D39" s="114"/>
      <x:c r="E39" s="114"/>
      <x:c r="F39" s="114"/>
      <x:c r="G39" s="114"/>
      <x:c r="H39" s="114"/>
      <x:c r="I39" s="114"/>
      <x:c r="J39" s="114"/>
      <x:c r="K39" s="114"/>
      <x:c r="L39" s="114"/>
      <x:c r="M39" s="114"/>
      <x:c r="N39" s="114"/>
      <x:c r="O39" s="114"/>
      <x:c r="P39" s="114"/>
      <x:c r="Q39" s="114"/>
      <x:c r="R39" s="114"/>
      <x:c r="S39" s="114"/>
      <x:c r="T39" s="114"/>
      <x:c r="U39" s="114"/>
      <x:c r="V39" s="114"/>
      <x:c r="W39" s="114"/>
      <x:c r="X39" s="114"/>
      <x:c r="Y39" s="114"/>
      <x:c r="Z39" s="114"/>
    </x:row>
    <x:row r="40">
      <x:c r="A40" s="114"/>
      <x:c r="B40" s="114"/>
      <x:c r="C40" s="114"/>
      <x:c r="D40" s="114"/>
      <x:c r="E40" s="114"/>
      <x:c r="F40" s="114"/>
      <x:c r="G40" s="114"/>
      <x:c r="H40" s="114"/>
      <x:c r="I40" s="114"/>
      <x:c r="J40" s="114"/>
      <x:c r="K40" s="114"/>
      <x:c r="L40" s="114"/>
      <x:c r="M40" s="114"/>
      <x:c r="N40" s="114"/>
      <x:c r="O40" s="114"/>
      <x:c r="P40" s="114"/>
      <x:c r="Q40" s="114"/>
      <x:c r="R40" s="114"/>
      <x:c r="S40" s="114"/>
      <x:c r="T40" s="114"/>
      <x:c r="U40" s="114"/>
      <x:c r="V40" s="114"/>
      <x:c r="W40" s="114"/>
      <x:c r="X40" s="114"/>
      <x:c r="Y40" s="114"/>
      <x:c r="Z40" s="114"/>
    </x:row>
    <x:row r="41">
      <x:c r="A41" s="114"/>
      <x:c r="B41" s="114"/>
      <x:c r="C41" s="114"/>
      <x:c r="D41" s="114"/>
      <x:c r="E41" s="114"/>
      <x:c r="F41" s="114"/>
      <x:c r="G41" s="114"/>
      <x:c r="H41" s="114"/>
      <x:c r="I41" s="114"/>
      <x:c r="J41" s="114"/>
      <x:c r="K41" s="114"/>
      <x:c r="L41" s="114"/>
      <x:c r="M41" s="114"/>
      <x:c r="N41" s="114"/>
      <x:c r="O41" s="114"/>
      <x:c r="P41" s="114"/>
      <x:c r="Q41" s="114"/>
      <x:c r="R41" s="114"/>
      <x:c r="S41" s="114"/>
      <x:c r="T41" s="114"/>
      <x:c r="U41" s="114"/>
      <x:c r="V41" s="114"/>
      <x:c r="W41" s="114"/>
      <x:c r="X41" s="114"/>
      <x:c r="Y41" s="114"/>
      <x:c r="Z41" s="114"/>
    </x:row>
    <x:row r="42">
      <x:c r="A42" s="114"/>
      <x:c r="B42" s="114"/>
      <x:c r="C42" s="114"/>
      <x:c r="D42" s="114"/>
      <x:c r="E42" s="114"/>
      <x:c r="F42" s="114"/>
      <x:c r="G42" s="114"/>
      <x:c r="H42" s="114"/>
      <x:c r="I42" s="114"/>
      <x:c r="J42" s="114"/>
      <x:c r="K42" s="114"/>
      <x:c r="L42" s="114"/>
      <x:c r="M42" s="114"/>
      <x:c r="N42" s="114"/>
      <x:c r="O42" s="114"/>
      <x:c r="P42" s="114"/>
      <x:c r="Q42" s="114"/>
      <x:c r="R42" s="114"/>
      <x:c r="S42" s="114"/>
      <x:c r="T42" s="114"/>
      <x:c r="U42" s="114"/>
      <x:c r="V42" s="114"/>
      <x:c r="W42" s="114"/>
      <x:c r="X42" s="114"/>
      <x:c r="Y42" s="114"/>
      <x:c r="Z42" s="114"/>
    </x:row>
    <x:row r="43">
      <x:c r="A43" s="114"/>
      <x:c r="B43" s="114"/>
      <x:c r="C43" s="114"/>
      <x:c r="D43" s="114"/>
      <x:c r="E43" s="114"/>
      <x:c r="F43" s="114"/>
      <x:c r="G43" s="114"/>
      <x:c r="H43" s="114"/>
      <x:c r="I43" s="114"/>
      <x:c r="J43" s="114"/>
      <x:c r="K43" s="114"/>
      <x:c r="L43" s="114"/>
      <x:c r="M43" s="114"/>
      <x:c r="N43" s="114"/>
      <x:c r="O43" s="114"/>
      <x:c r="P43" s="114"/>
      <x:c r="Q43" s="114"/>
      <x:c r="R43" s="114"/>
      <x:c r="S43" s="114"/>
      <x:c r="T43" s="114"/>
      <x:c r="U43" s="114"/>
      <x:c r="V43" s="114"/>
      <x:c r="W43" s="114"/>
      <x:c r="X43" s="114"/>
      <x:c r="Y43" s="114"/>
      <x:c r="Z43" s="114"/>
    </x:row>
    <x:row r="44">
      <x:c r="A44" s="114"/>
      <x:c r="B44" s="114"/>
      <x:c r="C44" s="114"/>
      <x:c r="D44" s="114"/>
      <x:c r="E44" s="114"/>
      <x:c r="F44" s="114"/>
      <x:c r="G44" s="114"/>
      <x:c r="H44" s="114"/>
      <x:c r="I44" s="114"/>
      <x:c r="J44" s="114"/>
      <x:c r="K44" s="114"/>
      <x:c r="L44" s="114"/>
      <x:c r="M44" s="114"/>
      <x:c r="N44" s="114"/>
      <x:c r="O44" s="114"/>
      <x:c r="P44" s="114"/>
      <x:c r="Q44" s="114"/>
      <x:c r="R44" s="114"/>
      <x:c r="S44" s="114"/>
      <x:c r="T44" s="114"/>
      <x:c r="U44" s="114"/>
      <x:c r="V44" s="114"/>
      <x:c r="W44" s="114"/>
      <x:c r="X44" s="114"/>
      <x:c r="Y44" s="114"/>
      <x:c r="Z44" s="114"/>
    </x:row>
    <x:row r="45">
      <x:c r="A45" s="114"/>
      <x:c r="B45" s="114"/>
      <x:c r="C45" s="114"/>
      <x:c r="D45" s="114"/>
      <x:c r="E45" s="114"/>
      <x:c r="F45" s="114"/>
      <x:c r="G45" s="114"/>
      <x:c r="H45" s="114"/>
      <x:c r="I45" s="114"/>
      <x:c r="J45" s="114"/>
      <x:c r="K45" s="114"/>
      <x:c r="L45" s="114"/>
      <x:c r="M45" s="114"/>
      <x:c r="N45" s="114"/>
      <x:c r="O45" s="114"/>
      <x:c r="P45" s="114"/>
      <x:c r="Q45" s="114"/>
      <x:c r="R45" s="114"/>
      <x:c r="S45" s="114"/>
      <x:c r="T45" s="114"/>
      <x:c r="U45" s="114"/>
      <x:c r="V45" s="114"/>
      <x:c r="W45" s="114"/>
      <x:c r="X45" s="114"/>
      <x:c r="Y45" s="114"/>
      <x:c r="Z45" s="114"/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  <x:c r="R46" s="114"/>
      <x:c r="S46" s="114"/>
      <x:c r="T46" s="114"/>
      <x:c r="U46" s="114"/>
      <x:c r="V46" s="114"/>
      <x:c r="W46" s="114"/>
      <x:c r="X46" s="114"/>
      <x:c r="Y46" s="114"/>
      <x:c r="Z46" s="114"/>
    </x:row>
    <x:row r="47">
      <x:c r="A47" s="114"/>
      <x:c r="B47" s="114"/>
      <x:c r="C47" s="114"/>
      <x:c r="D47" s="114"/>
      <x:c r="E47" s="114"/>
      <x:c r="F47" s="114"/>
      <x:c r="G47" s="114"/>
      <x:c r="H47" s="114"/>
      <x:c r="I47" s="114"/>
      <x:c r="J47" s="114"/>
      <x:c r="K47" s="114"/>
      <x:c r="L47" s="114"/>
      <x:c r="M47" s="114"/>
      <x:c r="N47" s="114"/>
      <x:c r="O47" s="114"/>
      <x:c r="P47" s="114"/>
      <x:c r="Q47" s="114"/>
      <x:c r="R47" s="114"/>
      <x:c r="S47" s="114"/>
      <x:c r="T47" s="114"/>
      <x:c r="U47" s="114"/>
      <x:c r="V47" s="114"/>
      <x:c r="W47" s="114"/>
      <x:c r="X47" s="114"/>
      <x:c r="Y47" s="114"/>
      <x:c r="Z47" s="114"/>
    </x:row>
    <x:row r="48">
      <x:c r="A48" s="114"/>
      <x:c r="B48" s="114"/>
      <x:c r="C48" s="114"/>
      <x:c r="D48" s="114"/>
      <x:c r="E48" s="114"/>
      <x:c r="F48" s="114"/>
      <x:c r="G48" s="114"/>
      <x:c r="H48" s="114"/>
      <x:c r="I48" s="114"/>
      <x:c r="J48" s="114"/>
      <x:c r="K48" s="114"/>
      <x:c r="L48" s="114"/>
      <x:c r="M48" s="114"/>
      <x:c r="N48" s="114"/>
      <x:c r="O48" s="114"/>
      <x:c r="P48" s="114"/>
      <x:c r="Q48" s="114"/>
      <x:c r="R48" s="114"/>
      <x:c r="S48" s="114"/>
      <x:c r="T48" s="114"/>
      <x:c r="U48" s="114"/>
      <x:c r="V48" s="114"/>
      <x:c r="W48" s="114"/>
      <x:c r="X48" s="114"/>
      <x:c r="Y48" s="114"/>
      <x:c r="Z48" s="114"/>
    </x:row>
    <x:row r="49">
      <x:c r="A49" s="114"/>
      <x:c r="B49" s="114"/>
      <x:c r="C49" s="114"/>
      <x:c r="D49" s="114"/>
      <x:c r="E49" s="114"/>
      <x:c r="F49" s="114"/>
      <x:c r="G49" s="114"/>
      <x:c r="H49" s="114"/>
      <x:c r="I49" s="114"/>
      <x:c r="J49" s="114"/>
      <x:c r="K49" s="114"/>
      <x:c r="L49" s="114"/>
      <x:c r="M49" s="114"/>
      <x:c r="N49" s="114"/>
      <x:c r="O49" s="114"/>
      <x:c r="P49" s="114"/>
      <x:c r="Q49" s="114"/>
      <x:c r="R49" s="114"/>
      <x:c r="S49" s="114"/>
      <x:c r="T49" s="114"/>
      <x:c r="U49" s="114"/>
      <x:c r="V49" s="114"/>
      <x:c r="W49" s="114"/>
      <x:c r="X49" s="114"/>
      <x:c r="Y49" s="114"/>
      <x:c r="Z49" s="114"/>
    </x:row>
    <x:row r="50">
      <x:c r="A50" s="114"/>
      <x:c r="B50" s="114"/>
      <x:c r="C50" s="114"/>
      <x:c r="D50" s="114"/>
      <x:c r="E50" s="114"/>
      <x:c r="F50" s="114"/>
      <x:c r="G50" s="114"/>
      <x:c r="H50" s="114"/>
      <x:c r="I50" s="114"/>
      <x:c r="J50" s="114"/>
      <x:c r="K50" s="114"/>
      <x:c r="L50" s="114"/>
      <x:c r="M50" s="114"/>
      <x:c r="N50" s="114"/>
      <x:c r="O50" s="114"/>
      <x:c r="P50" s="114"/>
      <x:c r="Q50" s="114"/>
      <x:c r="R50" s="114"/>
      <x:c r="S50" s="114"/>
      <x:c r="T50" s="114"/>
      <x:c r="U50" s="114"/>
      <x:c r="V50" s="114"/>
      <x:c r="W50" s="114"/>
      <x:c r="X50" s="114"/>
      <x:c r="Y50" s="114"/>
      <x:c r="Z50" s="114"/>
    </x:row>
    <x:row r="51">
      <x:c r="A51" s="114"/>
      <x:c r="B51" s="114"/>
      <x:c r="C51" s="114"/>
      <x:c r="D51" s="114"/>
      <x:c r="E51" s="114"/>
      <x:c r="F51" s="114"/>
      <x:c r="G51" s="114"/>
      <x:c r="H51" s="114"/>
      <x:c r="I51" s="114"/>
      <x:c r="J51" s="114"/>
      <x:c r="K51" s="114"/>
      <x:c r="L51" s="114"/>
      <x:c r="M51" s="114"/>
      <x:c r="N51" s="114"/>
      <x:c r="O51" s="114"/>
      <x:c r="P51" s="114"/>
      <x:c r="Q51" s="114"/>
      <x:c r="R51" s="114"/>
      <x:c r="S51" s="114"/>
      <x:c r="T51" s="114"/>
      <x:c r="U51" s="114"/>
      <x:c r="V51" s="114"/>
      <x:c r="W51" s="114"/>
      <x:c r="X51" s="114"/>
      <x:c r="Y51" s="114"/>
      <x:c r="Z51" s="114"/>
    </x:row>
    <x:row r="52">
      <x:c r="A52" s="114"/>
      <x:c r="B52" s="114"/>
      <x:c r="C52" s="114"/>
      <x:c r="D52" s="114"/>
      <x:c r="E52" s="114"/>
      <x:c r="F52" s="114"/>
      <x:c r="G52" s="114"/>
      <x:c r="H52" s="114"/>
      <x:c r="I52" s="114"/>
      <x:c r="J52" s="114"/>
      <x:c r="K52" s="114"/>
      <x:c r="L52" s="114"/>
      <x:c r="M52" s="114"/>
      <x:c r="N52" s="114"/>
      <x:c r="O52" s="114"/>
      <x:c r="P52" s="114"/>
      <x:c r="Q52" s="114"/>
      <x:c r="R52" s="114"/>
      <x:c r="S52" s="114"/>
      <x:c r="T52" s="114"/>
      <x:c r="U52" s="114"/>
      <x:c r="V52" s="114"/>
      <x:c r="W52" s="114"/>
      <x:c r="X52" s="114"/>
      <x:c r="Y52" s="114"/>
      <x:c r="Z52" s="114"/>
    </x:row>
    <x:row r="53">
      <x:c r="A53" s="114"/>
      <x:c r="B53" s="114"/>
      <x:c r="C53" s="114"/>
      <x:c r="D53" s="114"/>
      <x:c r="E53" s="114"/>
      <x:c r="F53" s="114"/>
      <x:c r="G53" s="114"/>
      <x:c r="H53" s="114"/>
      <x:c r="I53" s="114"/>
      <x:c r="J53" s="114"/>
      <x:c r="K53" s="114"/>
      <x:c r="L53" s="114"/>
      <x:c r="M53" s="114"/>
      <x:c r="N53" s="114"/>
      <x:c r="O53" s="114"/>
      <x:c r="P53" s="114"/>
      <x:c r="Q53" s="114"/>
      <x:c r="R53" s="114"/>
      <x:c r="S53" s="114"/>
      <x:c r="T53" s="114"/>
      <x:c r="U53" s="114"/>
      <x:c r="V53" s="114"/>
      <x:c r="W53" s="114"/>
      <x:c r="X53" s="114"/>
      <x:c r="Y53" s="114"/>
      <x:c r="Z53" s="114"/>
    </x:row>
    <x:row r="54">
      <x:c r="A54" s="114"/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  <x:c r="O54" s="114"/>
      <x:c r="P54" s="114"/>
      <x:c r="Q54" s="114"/>
      <x:c r="R54" s="114"/>
      <x:c r="S54" s="114"/>
      <x:c r="T54" s="114"/>
      <x:c r="U54" s="114"/>
      <x:c r="V54" s="114"/>
      <x:c r="W54" s="114"/>
      <x:c r="X54" s="114"/>
      <x:c r="Y54" s="114"/>
      <x:c r="Z54" s="114"/>
    </x:row>
    <x:row r="55">
      <x:c r="A55" s="114"/>
      <x:c r="B55" s="114"/>
      <x:c r="C55" s="114"/>
      <x:c r="D55" s="114"/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  <x:c r="O55" s="114"/>
      <x:c r="P55" s="114"/>
      <x:c r="Q55" s="114"/>
      <x:c r="R55" s="114"/>
      <x:c r="S55" s="114"/>
      <x:c r="T55" s="114"/>
      <x:c r="U55" s="114"/>
      <x:c r="V55" s="114"/>
      <x:c r="W55" s="114"/>
      <x:c r="X55" s="114"/>
      <x:c r="Y55" s="114"/>
      <x:c r="Z55" s="114"/>
    </x:row>
    <x:row r="56">
      <x:c r="A56" s="114"/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14"/>
      <x:c r="L56" s="114"/>
      <x:c r="M56" s="114"/>
      <x:c r="N56" s="114"/>
      <x:c r="O56" s="114"/>
      <x:c r="P56" s="114"/>
      <x:c r="Q56" s="114"/>
      <x:c r="R56" s="114"/>
      <x:c r="S56" s="114"/>
      <x:c r="T56" s="114"/>
      <x:c r="U56" s="114"/>
      <x:c r="V56" s="114"/>
      <x:c r="W56" s="114"/>
      <x:c r="X56" s="114"/>
      <x:c r="Y56" s="114"/>
      <x:c r="Z56" s="114"/>
    </x:row>
    <x:row r="57">
      <x:c r="A57" s="114"/>
      <x:c r="B57" s="114"/>
      <x:c r="C57" s="114"/>
      <x:c r="D57" s="114"/>
      <x:c r="E57" s="114"/>
      <x:c r="F57" s="114"/>
      <x:c r="G57" s="114"/>
      <x:c r="H57" s="114"/>
      <x:c r="I57" s="114"/>
      <x:c r="J57" s="114"/>
      <x:c r="K57" s="114"/>
      <x:c r="L57" s="114"/>
      <x:c r="M57" s="114"/>
      <x:c r="N57" s="114"/>
      <x:c r="O57" s="114"/>
      <x:c r="P57" s="114"/>
      <x:c r="Q57" s="114"/>
      <x:c r="R57" s="114"/>
      <x:c r="S57" s="114"/>
      <x:c r="T57" s="114"/>
      <x:c r="U57" s="114"/>
      <x:c r="V57" s="114"/>
      <x:c r="W57" s="114"/>
      <x:c r="X57" s="114"/>
      <x:c r="Y57" s="114"/>
      <x:c r="Z57" s="114"/>
    </x:row>
    <x:row r="58">
      <x:c r="A58" s="114"/>
      <x:c r="B58" s="114"/>
      <x:c r="C58" s="114"/>
      <x:c r="D58" s="114"/>
      <x:c r="E58" s="114"/>
      <x:c r="F58" s="114"/>
      <x:c r="G58" s="114"/>
      <x:c r="H58" s="114"/>
      <x:c r="I58" s="114"/>
      <x:c r="J58" s="114"/>
      <x:c r="K58" s="114"/>
      <x:c r="L58" s="114"/>
      <x:c r="M58" s="114"/>
      <x:c r="N58" s="114"/>
      <x:c r="O58" s="114"/>
      <x:c r="P58" s="114"/>
      <x:c r="Q58" s="114"/>
      <x:c r="R58" s="114"/>
      <x:c r="S58" s="114"/>
      <x:c r="T58" s="114"/>
      <x:c r="U58" s="114"/>
      <x:c r="V58" s="114"/>
      <x:c r="W58" s="114"/>
      <x:c r="X58" s="114"/>
      <x:c r="Y58" s="114"/>
      <x:c r="Z58" s="114"/>
    </x:row>
    <x:row r="59">
      <x:c r="A59" s="114"/>
      <x:c r="B59" s="114"/>
      <x:c r="C59" s="114"/>
      <x:c r="D59" s="114"/>
      <x:c r="E59" s="114"/>
      <x:c r="F59" s="114"/>
      <x:c r="G59" s="114"/>
      <x:c r="H59" s="114"/>
      <x:c r="I59" s="114"/>
      <x:c r="J59" s="114"/>
      <x:c r="K59" s="114"/>
      <x:c r="L59" s="114"/>
      <x:c r="M59" s="114"/>
      <x:c r="N59" s="114"/>
      <x:c r="O59" s="114"/>
      <x:c r="P59" s="114"/>
      <x:c r="Q59" s="114"/>
      <x:c r="R59" s="114"/>
      <x:c r="S59" s="114"/>
      <x:c r="T59" s="114"/>
      <x:c r="U59" s="114"/>
      <x:c r="V59" s="114"/>
      <x:c r="W59" s="114"/>
      <x:c r="X59" s="114"/>
      <x:c r="Y59" s="114"/>
      <x:c r="Z59" s="114"/>
    </x:row>
    <x:row r="60">
      <x:c r="A60" s="114"/>
      <x:c r="B60" s="114"/>
      <x:c r="C60" s="114"/>
      <x:c r="D60" s="114"/>
      <x:c r="E60" s="114"/>
      <x:c r="F60" s="114"/>
      <x:c r="G60" s="114"/>
      <x:c r="H60" s="114"/>
      <x:c r="I60" s="114"/>
      <x:c r="J60" s="114"/>
      <x:c r="K60" s="114"/>
      <x:c r="L60" s="114"/>
      <x:c r="M60" s="114"/>
      <x:c r="N60" s="114"/>
      <x:c r="O60" s="114"/>
      <x:c r="P60" s="114"/>
      <x:c r="Q60" s="114"/>
      <x:c r="R60" s="114"/>
      <x:c r="S60" s="114"/>
      <x:c r="T60" s="114"/>
      <x:c r="U60" s="114"/>
      <x:c r="V60" s="114"/>
      <x:c r="W60" s="114"/>
      <x:c r="X60" s="114"/>
      <x:c r="Y60" s="114"/>
      <x:c r="Z60" s="114"/>
    </x:row>
    <x:row r="61">
      <x:c r="A61" s="114"/>
      <x:c r="B61" s="114"/>
      <x:c r="C61" s="114"/>
      <x:c r="D61" s="114"/>
      <x:c r="E61" s="114"/>
      <x:c r="F61" s="114"/>
      <x:c r="G61" s="114"/>
      <x:c r="H61" s="114"/>
      <x:c r="I61" s="114"/>
      <x:c r="J61" s="114"/>
      <x:c r="K61" s="114"/>
      <x:c r="L61" s="114"/>
      <x:c r="M61" s="114"/>
      <x:c r="N61" s="114"/>
      <x:c r="O61" s="114"/>
      <x:c r="P61" s="114"/>
      <x:c r="Q61" s="114"/>
      <x:c r="R61" s="114"/>
      <x:c r="S61" s="114"/>
      <x:c r="T61" s="114"/>
      <x:c r="U61" s="114"/>
      <x:c r="V61" s="114"/>
      <x:c r="W61" s="114"/>
      <x:c r="X61" s="114"/>
      <x:c r="Y61" s="114"/>
      <x:c r="Z61" s="114"/>
    </x:row>
    <x:row r="62">
      <x:c r="A62" s="114"/>
      <x:c r="B62" s="114"/>
      <x:c r="C62" s="114"/>
      <x:c r="D62" s="114"/>
      <x:c r="E62" s="114"/>
      <x:c r="F62" s="114"/>
      <x:c r="G62" s="114"/>
      <x:c r="H62" s="114"/>
      <x:c r="I62" s="114"/>
      <x:c r="J62" s="114"/>
      <x:c r="K62" s="114"/>
      <x:c r="L62" s="114"/>
      <x:c r="M62" s="114"/>
      <x:c r="N62" s="114"/>
      <x:c r="O62" s="114"/>
      <x:c r="P62" s="114"/>
      <x:c r="Q62" s="114"/>
      <x:c r="R62" s="114"/>
      <x:c r="S62" s="114"/>
      <x:c r="T62" s="114"/>
      <x:c r="U62" s="114"/>
      <x:c r="V62" s="114"/>
      <x:c r="W62" s="114"/>
      <x:c r="X62" s="114"/>
      <x:c r="Y62" s="114"/>
      <x:c r="Z62" s="114"/>
    </x:row>
    <x:row r="63">
      <x:c r="A63" s="114"/>
      <x:c r="B63" s="114"/>
      <x:c r="C63" s="114"/>
      <x:c r="D63" s="114"/>
      <x:c r="E63" s="114"/>
      <x:c r="F63" s="114"/>
      <x:c r="G63" s="114"/>
      <x:c r="H63" s="114"/>
      <x:c r="I63" s="114"/>
      <x:c r="J63" s="114"/>
      <x:c r="K63" s="114"/>
      <x:c r="L63" s="114"/>
      <x:c r="M63" s="114"/>
      <x:c r="N63" s="114"/>
      <x:c r="O63" s="114"/>
      <x:c r="P63" s="114"/>
      <x:c r="Q63" s="114"/>
      <x:c r="R63" s="114"/>
      <x:c r="S63" s="114"/>
      <x:c r="T63" s="114"/>
      <x:c r="U63" s="114"/>
      <x:c r="V63" s="114"/>
      <x:c r="W63" s="114"/>
      <x:c r="X63" s="114"/>
      <x:c r="Y63" s="114"/>
      <x:c r="Z63" s="114"/>
    </x:row>
    <x:row r="64">
      <x:c r="A64" s="114"/>
      <x:c r="B64" s="114"/>
      <x:c r="C64" s="114"/>
      <x:c r="D64" s="114"/>
      <x:c r="E64" s="114"/>
      <x:c r="F64" s="114"/>
      <x:c r="G64" s="114"/>
      <x:c r="H64" s="114"/>
      <x:c r="I64" s="114"/>
      <x:c r="J64" s="114"/>
      <x:c r="K64" s="114"/>
      <x:c r="L64" s="114"/>
      <x:c r="M64" s="114"/>
      <x:c r="N64" s="114"/>
      <x:c r="O64" s="114"/>
      <x:c r="P64" s="114"/>
      <x:c r="Q64" s="114"/>
      <x:c r="R64" s="114"/>
      <x:c r="S64" s="114"/>
      <x:c r="T64" s="114"/>
      <x:c r="U64" s="114"/>
      <x:c r="V64" s="114"/>
      <x:c r="W64" s="114"/>
      <x:c r="X64" s="114"/>
      <x:c r="Y64" s="114"/>
      <x:c r="Z64" s="114"/>
    </x:row>
    <x:row r="65">
      <x:c r="A65" s="114"/>
      <x:c r="B65" s="114"/>
      <x:c r="C65" s="114"/>
      <x:c r="D65" s="114"/>
      <x:c r="E65" s="114"/>
      <x:c r="F65" s="114"/>
      <x:c r="G65" s="114"/>
      <x:c r="H65" s="114"/>
      <x:c r="I65" s="114"/>
      <x:c r="J65" s="114"/>
      <x:c r="K65" s="114"/>
      <x:c r="L65" s="114"/>
      <x:c r="M65" s="114"/>
      <x:c r="N65" s="114"/>
      <x:c r="O65" s="114"/>
      <x:c r="P65" s="114"/>
      <x:c r="Q65" s="114"/>
      <x:c r="R65" s="114"/>
      <x:c r="S65" s="114"/>
      <x:c r="T65" s="114"/>
      <x:c r="U65" s="114"/>
      <x:c r="V65" s="114"/>
      <x:c r="W65" s="114"/>
      <x:c r="X65" s="114"/>
      <x:c r="Y65" s="114"/>
      <x:c r="Z65" s="114"/>
    </x:row>
    <x:row r="66">
      <x:c r="A66" s="114"/>
      <x:c r="B66" s="114"/>
      <x:c r="C66" s="114"/>
      <x:c r="D66" s="114"/>
      <x:c r="E66" s="114"/>
      <x:c r="F66" s="114"/>
      <x:c r="G66" s="114"/>
      <x:c r="H66" s="114"/>
      <x:c r="I66" s="114"/>
      <x:c r="J66" s="114"/>
      <x:c r="K66" s="114"/>
      <x:c r="L66" s="114"/>
      <x:c r="M66" s="114"/>
      <x:c r="N66" s="114"/>
      <x:c r="O66" s="114"/>
      <x:c r="P66" s="114"/>
      <x:c r="Q66" s="114"/>
      <x:c r="R66" s="114"/>
      <x:c r="S66" s="114"/>
      <x:c r="T66" s="114"/>
      <x:c r="U66" s="114"/>
      <x:c r="V66" s="114"/>
      <x:c r="W66" s="114"/>
      <x:c r="X66" s="114"/>
      <x:c r="Y66" s="114"/>
      <x:c r="Z66" s="114"/>
    </x:row>
    <x:row r="67">
      <x:c r="A67" s="114"/>
      <x:c r="B67" s="114"/>
      <x:c r="C67" s="114"/>
      <x:c r="D67" s="114"/>
      <x:c r="E67" s="114"/>
      <x:c r="F67" s="114"/>
      <x:c r="G67" s="114"/>
      <x:c r="H67" s="114"/>
      <x:c r="I67" s="114"/>
      <x:c r="J67" s="114"/>
      <x:c r="K67" s="114"/>
      <x:c r="L67" s="114"/>
      <x:c r="M67" s="114"/>
      <x:c r="N67" s="114"/>
      <x:c r="O67" s="114"/>
      <x:c r="P67" s="114"/>
      <x:c r="Q67" s="114"/>
      <x:c r="R67" s="114"/>
      <x:c r="S67" s="114"/>
      <x:c r="T67" s="114"/>
      <x:c r="U67" s="114"/>
      <x:c r="V67" s="114"/>
      <x:c r="W67" s="114"/>
      <x:c r="X67" s="114"/>
      <x:c r="Y67" s="114"/>
      <x:c r="Z67" s="114"/>
    </x:row>
    <x:row r="68">
      <x:c r="A68" s="114"/>
      <x:c r="B68" s="114"/>
      <x:c r="C68" s="114"/>
      <x:c r="D68" s="114"/>
      <x:c r="E68" s="114"/>
      <x:c r="F68" s="114"/>
      <x:c r="G68" s="114"/>
      <x:c r="H68" s="114"/>
      <x:c r="I68" s="114"/>
      <x:c r="J68" s="114"/>
      <x:c r="K68" s="114"/>
      <x:c r="L68" s="114"/>
      <x:c r="M68" s="114"/>
      <x:c r="N68" s="114"/>
      <x:c r="O68" s="114"/>
      <x:c r="P68" s="114"/>
      <x:c r="Q68" s="114"/>
      <x:c r="R68" s="114"/>
      <x:c r="S68" s="114"/>
      <x:c r="T68" s="114"/>
      <x:c r="U68" s="114"/>
      <x:c r="V68" s="114"/>
      <x:c r="W68" s="114"/>
      <x:c r="X68" s="114"/>
      <x:c r="Y68" s="114"/>
      <x:c r="Z68" s="114"/>
    </x:row>
    <x:row r="69">
      <x:c r="A69" s="114"/>
      <x:c r="B69" s="114"/>
      <x:c r="C69" s="114"/>
      <x:c r="D69" s="114"/>
      <x:c r="E69" s="114"/>
      <x:c r="F69" s="114"/>
      <x:c r="G69" s="114"/>
      <x:c r="H69" s="114"/>
      <x:c r="I69" s="114"/>
      <x:c r="J69" s="114"/>
      <x:c r="K69" s="114"/>
      <x:c r="L69" s="114"/>
      <x:c r="M69" s="114"/>
      <x:c r="N69" s="114"/>
      <x:c r="O69" s="114"/>
      <x:c r="P69" s="114"/>
      <x:c r="Q69" s="114"/>
      <x:c r="R69" s="114"/>
      <x:c r="S69" s="114"/>
      <x:c r="T69" s="114"/>
      <x:c r="U69" s="114"/>
      <x:c r="V69" s="114"/>
      <x:c r="W69" s="114"/>
      <x:c r="X69" s="114"/>
      <x:c r="Y69" s="114"/>
      <x:c r="Z69" s="114"/>
    </x:row>
    <x:row r="70">
      <x:c r="A70" s="114"/>
      <x:c r="B70" s="114"/>
      <x:c r="C70" s="114"/>
      <x:c r="D70" s="114"/>
      <x:c r="E70" s="114"/>
      <x:c r="F70" s="114"/>
      <x:c r="G70" s="114"/>
      <x:c r="H70" s="114"/>
      <x:c r="I70" s="114"/>
      <x:c r="J70" s="114"/>
      <x:c r="K70" s="114"/>
      <x:c r="L70" s="114"/>
      <x:c r="M70" s="114"/>
      <x:c r="N70" s="114"/>
      <x:c r="O70" s="114"/>
      <x:c r="P70" s="114"/>
      <x:c r="Q70" s="114"/>
      <x:c r="R70" s="114"/>
      <x:c r="S70" s="114"/>
      <x:c r="T70" s="114"/>
      <x:c r="U70" s="114"/>
      <x:c r="V70" s="114"/>
      <x:c r="W70" s="114"/>
      <x:c r="X70" s="114"/>
      <x:c r="Y70" s="114"/>
      <x:c r="Z70" s="114"/>
    </x:row>
    <x:row r="71">
      <x:c r="A71" s="114"/>
      <x:c r="B71" s="114"/>
      <x:c r="C71" s="114"/>
      <x:c r="D71" s="114"/>
      <x:c r="E71" s="114"/>
      <x:c r="F71" s="114"/>
      <x:c r="G71" s="114"/>
      <x:c r="H71" s="114"/>
      <x:c r="I71" s="114"/>
      <x:c r="J71" s="114"/>
      <x:c r="K71" s="114"/>
      <x:c r="L71" s="114"/>
      <x:c r="M71" s="114"/>
      <x:c r="N71" s="114"/>
      <x:c r="O71" s="114"/>
      <x:c r="P71" s="114"/>
      <x:c r="Q71" s="114"/>
      <x:c r="R71" s="114"/>
      <x:c r="S71" s="114"/>
      <x:c r="T71" s="114"/>
      <x:c r="U71" s="114"/>
      <x:c r="V71" s="114"/>
      <x:c r="W71" s="114"/>
      <x:c r="X71" s="114"/>
      <x:c r="Y71" s="114"/>
      <x:c r="Z71" s="114"/>
    </x:row>
    <x:row r="72">
      <x:c r="A72" s="114"/>
      <x:c r="B72" s="114"/>
      <x:c r="C72" s="114"/>
      <x:c r="D72" s="114"/>
      <x:c r="E72" s="114"/>
      <x:c r="F72" s="114"/>
      <x:c r="G72" s="114"/>
      <x:c r="H72" s="114"/>
      <x:c r="I72" s="114"/>
      <x:c r="J72" s="114"/>
      <x:c r="K72" s="114"/>
      <x:c r="L72" s="114"/>
      <x:c r="M72" s="114"/>
      <x:c r="N72" s="114"/>
      <x:c r="O72" s="114"/>
      <x:c r="P72" s="114"/>
      <x:c r="Q72" s="114"/>
      <x:c r="R72" s="114"/>
      <x:c r="S72" s="114"/>
      <x:c r="T72" s="114"/>
      <x:c r="U72" s="114"/>
      <x:c r="V72" s="114"/>
      <x:c r="W72" s="114"/>
      <x:c r="X72" s="114"/>
      <x:c r="Y72" s="114"/>
      <x:c r="Z72" s="114"/>
    </x:row>
    <x:row r="73">
      <x:c r="A73" s="114"/>
      <x:c r="B73" s="114"/>
      <x:c r="C73" s="114"/>
      <x:c r="D73" s="114"/>
      <x:c r="E73" s="114"/>
      <x:c r="F73" s="114"/>
      <x:c r="G73" s="114"/>
      <x:c r="H73" s="114"/>
      <x:c r="I73" s="114"/>
      <x:c r="J73" s="114"/>
      <x:c r="K73" s="114"/>
      <x:c r="L73" s="114"/>
      <x:c r="M73" s="114"/>
      <x:c r="N73" s="114"/>
      <x:c r="O73" s="114"/>
      <x:c r="P73" s="114"/>
      <x:c r="Q73" s="114"/>
      <x:c r="R73" s="114"/>
      <x:c r="S73" s="114"/>
      <x:c r="T73" s="114"/>
      <x:c r="U73" s="114"/>
      <x:c r="V73" s="114"/>
      <x:c r="W73" s="114"/>
      <x:c r="X73" s="114"/>
      <x:c r="Y73" s="114"/>
      <x:c r="Z73" s="114"/>
    </x:row>
    <x:row r="74">
      <x:c r="A74" s="114"/>
      <x:c r="B74" s="114"/>
      <x:c r="C74" s="114"/>
      <x:c r="D74" s="114"/>
      <x:c r="E74" s="114"/>
      <x:c r="F74" s="114"/>
      <x:c r="G74" s="114"/>
      <x:c r="H74" s="114"/>
      <x:c r="I74" s="114"/>
      <x:c r="J74" s="114"/>
      <x:c r="K74" s="114"/>
      <x:c r="L74" s="114"/>
      <x:c r="M74" s="114"/>
      <x:c r="N74" s="114"/>
      <x:c r="O74" s="114"/>
      <x:c r="P74" s="114"/>
      <x:c r="Q74" s="114"/>
      <x:c r="R74" s="114"/>
      <x:c r="S74" s="114"/>
      <x:c r="T74" s="114"/>
      <x:c r="U74" s="114"/>
      <x:c r="V74" s="114"/>
      <x:c r="W74" s="114"/>
      <x:c r="X74" s="114"/>
      <x:c r="Y74" s="114"/>
      <x:c r="Z74" s="114"/>
    </x:row>
    <x:row r="75">
      <x:c r="A75" s="114"/>
      <x:c r="B75" s="114"/>
      <x:c r="C75" s="114"/>
      <x:c r="D75" s="114"/>
      <x:c r="E75" s="114"/>
      <x:c r="F75" s="114"/>
      <x:c r="G75" s="114"/>
      <x:c r="H75" s="114"/>
      <x:c r="I75" s="114"/>
      <x:c r="J75" s="114"/>
      <x:c r="K75" s="114"/>
      <x:c r="L75" s="114"/>
      <x:c r="M75" s="114"/>
      <x:c r="N75" s="114"/>
      <x:c r="O75" s="114"/>
      <x:c r="P75" s="114"/>
      <x:c r="Q75" s="114"/>
      <x:c r="R75" s="114"/>
      <x:c r="S75" s="114"/>
      <x:c r="T75" s="114"/>
      <x:c r="U75" s="114"/>
      <x:c r="V75" s="114"/>
      <x:c r="W75" s="114"/>
      <x:c r="X75" s="114"/>
      <x:c r="Y75" s="114"/>
      <x:c r="Z75" s="114"/>
    </x:row>
    <x:row r="76">
      <x:c r="A76" s="114"/>
      <x:c r="B76" s="114"/>
      <x:c r="C76" s="114"/>
      <x:c r="D76" s="114"/>
      <x:c r="E76" s="114"/>
      <x:c r="F76" s="114"/>
      <x:c r="G76" s="114"/>
      <x:c r="H76" s="114"/>
      <x:c r="I76" s="114"/>
      <x:c r="J76" s="114"/>
      <x:c r="K76" s="114"/>
      <x:c r="L76" s="114"/>
      <x:c r="M76" s="114"/>
      <x:c r="N76" s="114"/>
      <x:c r="O76" s="114"/>
      <x:c r="P76" s="114"/>
      <x:c r="Q76" s="114"/>
      <x:c r="R76" s="114"/>
      <x:c r="S76" s="114"/>
      <x:c r="T76" s="114"/>
      <x:c r="U76" s="114"/>
      <x:c r="V76" s="114"/>
      <x:c r="W76" s="114"/>
      <x:c r="X76" s="114"/>
      <x:c r="Y76" s="114"/>
      <x:c r="Z76" s="114"/>
    </x:row>
    <x:row r="77">
      <x:c r="A77" s="114"/>
      <x:c r="B77" s="114"/>
      <x:c r="C77" s="114"/>
      <x:c r="D77" s="114"/>
      <x:c r="E77" s="114"/>
      <x:c r="F77" s="114"/>
      <x:c r="G77" s="114"/>
      <x:c r="H77" s="114"/>
      <x:c r="I77" s="114"/>
      <x:c r="J77" s="114"/>
      <x:c r="K77" s="114"/>
      <x:c r="L77" s="114"/>
      <x:c r="M77" s="114"/>
      <x:c r="N77" s="114"/>
      <x:c r="O77" s="114"/>
      <x:c r="P77" s="114"/>
      <x:c r="Q77" s="114"/>
      <x:c r="R77" s="114"/>
      <x:c r="S77" s="114"/>
      <x:c r="T77" s="114"/>
      <x:c r="U77" s="114"/>
      <x:c r="V77" s="114"/>
      <x:c r="W77" s="114"/>
      <x:c r="X77" s="114"/>
      <x:c r="Y77" s="114"/>
      <x:c r="Z77" s="114"/>
    </x:row>
    <x:row r="78">
      <x:c r="A78" s="114"/>
      <x:c r="B78" s="114"/>
      <x:c r="C78" s="114"/>
      <x:c r="D78" s="114"/>
      <x:c r="E78" s="114"/>
      <x:c r="F78" s="114"/>
      <x:c r="G78" s="114"/>
      <x:c r="H78" s="114"/>
      <x:c r="I78" s="114"/>
      <x:c r="J78" s="114"/>
      <x:c r="K78" s="114"/>
      <x:c r="L78" s="114"/>
      <x:c r="M78" s="114"/>
      <x:c r="N78" s="114"/>
      <x:c r="O78" s="114"/>
      <x:c r="P78" s="114"/>
      <x:c r="Q78" s="114"/>
      <x:c r="R78" s="114"/>
      <x:c r="S78" s="114"/>
      <x:c r="T78" s="114"/>
      <x:c r="U78" s="114"/>
      <x:c r="V78" s="114"/>
      <x:c r="W78" s="114"/>
      <x:c r="X78" s="114"/>
      <x:c r="Y78" s="114"/>
      <x:c r="Z78" s="114"/>
    </x:row>
    <x:row r="79">
      <x:c r="A79" s="114"/>
      <x:c r="B79" s="114"/>
      <x:c r="C79" s="114"/>
      <x:c r="D79" s="114"/>
      <x:c r="E79" s="114"/>
      <x:c r="F79" s="114"/>
      <x:c r="G79" s="114"/>
      <x:c r="H79" s="114"/>
      <x:c r="I79" s="114"/>
      <x:c r="J79" s="114"/>
      <x:c r="K79" s="114"/>
      <x:c r="L79" s="114"/>
      <x:c r="M79" s="114"/>
      <x:c r="N79" s="114"/>
      <x:c r="O79" s="114"/>
      <x:c r="P79" s="114"/>
      <x:c r="Q79" s="114"/>
      <x:c r="R79" s="114"/>
      <x:c r="S79" s="114"/>
      <x:c r="T79" s="114"/>
      <x:c r="U79" s="114"/>
      <x:c r="V79" s="114"/>
      <x:c r="W79" s="114"/>
      <x:c r="X79" s="114"/>
      <x:c r="Y79" s="114"/>
      <x:c r="Z79" s="114"/>
    </x:row>
    <x:row r="80">
      <x:c r="A80" s="114"/>
      <x:c r="B80" s="114"/>
      <x:c r="C80" s="114"/>
      <x:c r="D80" s="114"/>
      <x:c r="E80" s="114"/>
      <x:c r="F80" s="114"/>
      <x:c r="G80" s="114"/>
      <x:c r="H80" s="114"/>
      <x:c r="I80" s="114"/>
      <x:c r="J80" s="114"/>
      <x:c r="K80" s="114"/>
      <x:c r="L80" s="114"/>
      <x:c r="M80" s="114"/>
      <x:c r="N80" s="114"/>
      <x:c r="O80" s="114"/>
      <x:c r="P80" s="114"/>
      <x:c r="Q80" s="114"/>
      <x:c r="R80" s="114"/>
      <x:c r="S80" s="114"/>
      <x:c r="T80" s="114"/>
      <x:c r="U80" s="114"/>
      <x:c r="V80" s="114"/>
      <x:c r="W80" s="114"/>
      <x:c r="X80" s="114"/>
      <x:c r="Y80" s="114"/>
      <x:c r="Z80" s="114"/>
    </x:row>
    <x:row r="81">
      <x:c r="A81" s="114"/>
      <x:c r="B81" s="114"/>
      <x:c r="C81" s="114"/>
      <x:c r="D81" s="114"/>
      <x:c r="E81" s="114"/>
      <x:c r="F81" s="114"/>
      <x:c r="G81" s="114"/>
      <x:c r="H81" s="114"/>
      <x:c r="I81" s="114"/>
      <x:c r="J81" s="114"/>
      <x:c r="K81" s="114"/>
      <x:c r="L81" s="114"/>
      <x:c r="M81" s="114"/>
      <x:c r="N81" s="114"/>
      <x:c r="O81" s="114"/>
      <x:c r="P81" s="114"/>
      <x:c r="Q81" s="114"/>
      <x:c r="R81" s="114"/>
      <x:c r="S81" s="114"/>
      <x:c r="T81" s="114"/>
      <x:c r="U81" s="114"/>
      <x:c r="V81" s="114"/>
      <x:c r="W81" s="114"/>
      <x:c r="X81" s="114"/>
      <x:c r="Y81" s="114"/>
      <x:c r="Z81" s="114"/>
    </x:row>
    <x:row r="82">
      <x:c r="A82" s="114"/>
      <x:c r="B82" s="114"/>
      <x:c r="C82" s="114"/>
      <x:c r="D82" s="114"/>
      <x:c r="E82" s="114"/>
      <x:c r="F82" s="114"/>
      <x:c r="G82" s="114"/>
      <x:c r="H82" s="114"/>
      <x:c r="I82" s="114"/>
      <x:c r="J82" s="114"/>
      <x:c r="K82" s="114"/>
      <x:c r="L82" s="114"/>
      <x:c r="M82" s="114"/>
      <x:c r="N82" s="114"/>
      <x:c r="O82" s="114"/>
      <x:c r="P82" s="114"/>
      <x:c r="Q82" s="114"/>
      <x:c r="R82" s="114"/>
      <x:c r="S82" s="114"/>
      <x:c r="T82" s="114"/>
      <x:c r="U82" s="114"/>
      <x:c r="V82" s="114"/>
      <x:c r="W82" s="114"/>
      <x:c r="X82" s="114"/>
      <x:c r="Y82" s="114"/>
      <x:c r="Z82" s="114"/>
    </x:row>
    <x:row r="83">
      <x:c r="A83" s="114"/>
      <x:c r="B83" s="114"/>
      <x:c r="C83" s="114"/>
      <x:c r="D83" s="114"/>
      <x:c r="E83" s="114"/>
      <x:c r="F83" s="114"/>
      <x:c r="G83" s="114"/>
      <x:c r="H83" s="114"/>
      <x:c r="I83" s="114"/>
      <x:c r="J83" s="114"/>
      <x:c r="K83" s="114"/>
      <x:c r="L83" s="114"/>
      <x:c r="M83" s="114"/>
      <x:c r="N83" s="114"/>
      <x:c r="O83" s="114"/>
      <x:c r="P83" s="114"/>
      <x:c r="Q83" s="114"/>
      <x:c r="R83" s="114"/>
      <x:c r="S83" s="114"/>
      <x:c r="T83" s="114"/>
      <x:c r="U83" s="114"/>
      <x:c r="V83" s="114"/>
      <x:c r="W83" s="114"/>
      <x:c r="X83" s="114"/>
      <x:c r="Y83" s="114"/>
      <x:c r="Z83" s="114"/>
    </x:row>
    <x:row r="84">
      <x:c r="A84" s="114"/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14"/>
      <x:c r="M84" s="114"/>
      <x:c r="N84" s="114"/>
      <x:c r="O84" s="114"/>
      <x:c r="P84" s="114"/>
      <x:c r="Q84" s="114"/>
      <x:c r="R84" s="114"/>
      <x:c r="S84" s="114"/>
      <x:c r="T84" s="114"/>
      <x:c r="U84" s="114"/>
      <x:c r="V84" s="114"/>
      <x:c r="W84" s="114"/>
      <x:c r="X84" s="114"/>
      <x:c r="Y84" s="114"/>
      <x:c r="Z84" s="114"/>
    </x:row>
    <x:row r="85">
      <x:c r="A85" s="114"/>
      <x:c r="B85" s="114"/>
      <x:c r="C85" s="114"/>
      <x:c r="D85" s="114"/>
      <x:c r="E85" s="114"/>
      <x:c r="F85" s="114"/>
      <x:c r="G85" s="114"/>
      <x:c r="H85" s="114"/>
      <x:c r="I85" s="114"/>
      <x:c r="J85" s="114"/>
      <x:c r="K85" s="114"/>
      <x:c r="L85" s="114"/>
      <x:c r="M85" s="114"/>
      <x:c r="N85" s="114"/>
      <x:c r="O85" s="114"/>
      <x:c r="P85" s="114"/>
      <x:c r="Q85" s="114"/>
      <x:c r="R85" s="114"/>
      <x:c r="S85" s="114"/>
      <x:c r="T85" s="114"/>
      <x:c r="U85" s="114"/>
      <x:c r="V85" s="114"/>
      <x:c r="W85" s="114"/>
      <x:c r="X85" s="114"/>
      <x:c r="Y85" s="114"/>
      <x:c r="Z85" s="114"/>
    </x:row>
    <x:row r="86">
      <x:c r="A86" s="114"/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14"/>
      <x:c r="L86" s="114"/>
      <x:c r="M86" s="114"/>
      <x:c r="N86" s="114"/>
      <x:c r="O86" s="114"/>
      <x:c r="P86" s="114"/>
      <x:c r="Q86" s="114"/>
      <x:c r="R86" s="114"/>
      <x:c r="S86" s="114"/>
      <x:c r="T86" s="114"/>
      <x:c r="U86" s="114"/>
      <x:c r="V86" s="114"/>
      <x:c r="W86" s="114"/>
      <x:c r="X86" s="114"/>
      <x:c r="Y86" s="114"/>
      <x:c r="Z86" s="114"/>
    </x:row>
    <x:row r="87">
      <x:c r="A87" s="114"/>
      <x:c r="B87" s="114"/>
      <x:c r="C87" s="114"/>
      <x:c r="D87" s="114"/>
      <x:c r="E87" s="114"/>
      <x:c r="F87" s="114"/>
      <x:c r="G87" s="114"/>
      <x:c r="H87" s="114"/>
      <x:c r="I87" s="114"/>
      <x:c r="J87" s="114"/>
      <x:c r="K87" s="114"/>
      <x:c r="L87" s="114"/>
      <x:c r="M87" s="114"/>
      <x:c r="N87" s="114"/>
      <x:c r="O87" s="114"/>
      <x:c r="P87" s="114"/>
      <x:c r="Q87" s="114"/>
      <x:c r="R87" s="114"/>
      <x:c r="S87" s="114"/>
      <x:c r="T87" s="114"/>
      <x:c r="U87" s="114"/>
      <x:c r="V87" s="114"/>
      <x:c r="W87" s="114"/>
      <x:c r="X87" s="114"/>
      <x:c r="Y87" s="114"/>
      <x:c r="Z87" s="114"/>
    </x:row>
    <x:row r="88">
      <x:c r="A88" s="114"/>
      <x:c r="B88" s="114"/>
      <x:c r="C88" s="114"/>
      <x:c r="D88" s="114"/>
      <x:c r="E88" s="114"/>
      <x:c r="F88" s="114"/>
      <x:c r="G88" s="114"/>
      <x:c r="H88" s="114"/>
      <x:c r="I88" s="114"/>
      <x:c r="J88" s="114"/>
      <x:c r="K88" s="114"/>
      <x:c r="L88" s="114"/>
      <x:c r="M88" s="114"/>
      <x:c r="N88" s="114"/>
      <x:c r="O88" s="114"/>
      <x:c r="P88" s="114"/>
      <x:c r="Q88" s="114"/>
      <x:c r="R88" s="114"/>
      <x:c r="S88" s="114"/>
      <x:c r="T88" s="114"/>
      <x:c r="U88" s="114"/>
      <x:c r="V88" s="114"/>
      <x:c r="W88" s="114"/>
      <x:c r="X88" s="114"/>
      <x:c r="Y88" s="114"/>
      <x:c r="Z88" s="114"/>
    </x:row>
    <x:row r="89">
      <x:c r="A89" s="114"/>
      <x:c r="B89" s="114"/>
      <x:c r="C89" s="114"/>
      <x:c r="D89" s="114"/>
      <x:c r="E89" s="114"/>
      <x:c r="F89" s="114"/>
      <x:c r="G89" s="114"/>
      <x:c r="H89" s="114"/>
      <x:c r="I89" s="114"/>
      <x:c r="J89" s="114"/>
      <x:c r="K89" s="114"/>
      <x:c r="L89" s="114"/>
      <x:c r="M89" s="114"/>
      <x:c r="N89" s="114"/>
      <x:c r="O89" s="114"/>
      <x:c r="P89" s="114"/>
      <x:c r="Q89" s="114"/>
      <x:c r="R89" s="114"/>
      <x:c r="S89" s="114"/>
      <x:c r="T89" s="114"/>
      <x:c r="U89" s="114"/>
      <x:c r="V89" s="114"/>
      <x:c r="W89" s="114"/>
      <x:c r="X89" s="114"/>
      <x:c r="Y89" s="114"/>
      <x:c r="Z89" s="114"/>
    </x:row>
    <x:row r="90">
      <x:c r="A90" s="114"/>
      <x:c r="B90" s="114"/>
      <x:c r="C90" s="114"/>
      <x:c r="D90" s="114"/>
      <x:c r="E90" s="114"/>
      <x:c r="F90" s="114"/>
      <x:c r="G90" s="114"/>
      <x:c r="H90" s="114"/>
      <x:c r="I90" s="114"/>
      <x:c r="J90" s="114"/>
      <x:c r="K90" s="114"/>
      <x:c r="L90" s="114"/>
      <x:c r="M90" s="114"/>
      <x:c r="N90" s="114"/>
      <x:c r="O90" s="114"/>
      <x:c r="P90" s="114"/>
      <x:c r="Q90" s="114"/>
      <x:c r="R90" s="114"/>
      <x:c r="S90" s="114"/>
      <x:c r="T90" s="114"/>
      <x:c r="U90" s="114"/>
      <x:c r="V90" s="114"/>
      <x:c r="W90" s="114"/>
      <x:c r="X90" s="114"/>
      <x:c r="Y90" s="114"/>
      <x:c r="Z90" s="114"/>
    </x:row>
    <x:row r="91">
      <x:c r="A91" s="114"/>
      <x:c r="B91" s="114"/>
      <x:c r="C91" s="114"/>
      <x:c r="D91" s="114"/>
      <x:c r="E91" s="114"/>
      <x:c r="F91" s="114"/>
      <x:c r="G91" s="114"/>
      <x:c r="H91" s="114"/>
      <x:c r="I91" s="114"/>
      <x:c r="J91" s="114"/>
      <x:c r="K91" s="114"/>
      <x:c r="L91" s="114"/>
      <x:c r="M91" s="114"/>
      <x:c r="N91" s="114"/>
      <x:c r="O91" s="114"/>
      <x:c r="P91" s="114"/>
      <x:c r="Q91" s="114"/>
      <x:c r="R91" s="114"/>
      <x:c r="S91" s="114"/>
      <x:c r="T91" s="114"/>
      <x:c r="U91" s="114"/>
      <x:c r="V91" s="114"/>
      <x:c r="W91" s="114"/>
      <x:c r="X91" s="114"/>
      <x:c r="Y91" s="114"/>
      <x:c r="Z91" s="114"/>
    </x:row>
    <x:row r="92">
      <x:c r="A92" s="114"/>
      <x:c r="B92" s="114"/>
      <x:c r="C92" s="114"/>
      <x:c r="D92" s="114"/>
      <x:c r="E92" s="114"/>
      <x:c r="F92" s="114"/>
      <x:c r="G92" s="114"/>
      <x:c r="H92" s="114"/>
      <x:c r="I92" s="114"/>
      <x:c r="J92" s="114"/>
      <x:c r="K92" s="114"/>
      <x:c r="L92" s="114"/>
      <x:c r="M92" s="114"/>
      <x:c r="N92" s="114"/>
      <x:c r="O92" s="114"/>
      <x:c r="P92" s="114"/>
      <x:c r="Q92" s="114"/>
      <x:c r="R92" s="114"/>
      <x:c r="S92" s="114"/>
      <x:c r="T92" s="114"/>
      <x:c r="U92" s="114"/>
      <x:c r="V92" s="114"/>
      <x:c r="W92" s="114"/>
      <x:c r="X92" s="114"/>
      <x:c r="Y92" s="114"/>
      <x:c r="Z92" s="114"/>
    </x:row>
    <x:row r="93">
      <x:c r="A93" s="114"/>
      <x:c r="B93" s="114"/>
      <x:c r="C93" s="114"/>
      <x:c r="D93" s="114"/>
      <x:c r="E93" s="114"/>
      <x:c r="F93" s="114"/>
      <x:c r="G93" s="114"/>
      <x:c r="H93" s="114"/>
      <x:c r="I93" s="114"/>
      <x:c r="J93" s="114"/>
      <x:c r="K93" s="114"/>
      <x:c r="L93" s="114"/>
      <x:c r="M93" s="114"/>
      <x:c r="N93" s="114"/>
      <x:c r="O93" s="114"/>
      <x:c r="P93" s="114"/>
      <x:c r="Q93" s="114"/>
      <x:c r="R93" s="114"/>
      <x:c r="S93" s="114"/>
      <x:c r="T93" s="114"/>
      <x:c r="U93" s="114"/>
      <x:c r="V93" s="114"/>
      <x:c r="W93" s="114"/>
      <x:c r="X93" s="114"/>
      <x:c r="Y93" s="114"/>
      <x:c r="Z93" s="114"/>
    </x:row>
    <x:row r="94">
      <x:c r="A94" s="114"/>
      <x:c r="B94" s="114"/>
      <x:c r="C94" s="114"/>
      <x:c r="D94" s="114"/>
      <x:c r="E94" s="114"/>
      <x:c r="F94" s="114"/>
      <x:c r="G94" s="114"/>
      <x:c r="H94" s="114"/>
      <x:c r="I94" s="114"/>
      <x:c r="J94" s="114"/>
      <x:c r="K94" s="114"/>
      <x:c r="L94" s="114"/>
      <x:c r="M94" s="114"/>
      <x:c r="N94" s="114"/>
      <x:c r="O94" s="114"/>
      <x:c r="P94" s="114"/>
      <x:c r="Q94" s="114"/>
      <x:c r="R94" s="114"/>
      <x:c r="S94" s="114"/>
      <x:c r="T94" s="114"/>
      <x:c r="U94" s="114"/>
      <x:c r="V94" s="114"/>
      <x:c r="W94" s="114"/>
      <x:c r="X94" s="114"/>
      <x:c r="Y94" s="114"/>
      <x:c r="Z94" s="114"/>
    </x:row>
    <x:row r="95">
      <x:c r="A95" s="114"/>
      <x:c r="B95" s="114"/>
      <x:c r="C95" s="114"/>
      <x:c r="D95" s="114"/>
      <x:c r="E95" s="114"/>
      <x:c r="F95" s="114"/>
      <x:c r="G95" s="114"/>
      <x:c r="H95" s="114"/>
      <x:c r="I95" s="114"/>
      <x:c r="J95" s="114"/>
      <x:c r="K95" s="114"/>
      <x:c r="L95" s="114"/>
      <x:c r="M95" s="114"/>
      <x:c r="N95" s="114"/>
      <x:c r="O95" s="114"/>
      <x:c r="P95" s="114"/>
      <x:c r="Q95" s="114"/>
      <x:c r="R95" s="114"/>
      <x:c r="S95" s="114"/>
      <x:c r="T95" s="114"/>
      <x:c r="U95" s="114"/>
      <x:c r="V95" s="114"/>
      <x:c r="W95" s="114"/>
      <x:c r="X95" s="114"/>
      <x:c r="Y95" s="114"/>
      <x:c r="Z95" s="114"/>
    </x:row>
    <x:row r="96">
      <x:c r="A96" s="114"/>
      <x:c r="B96" s="114"/>
      <x:c r="C96" s="114"/>
      <x:c r="D96" s="114"/>
      <x:c r="E96" s="114"/>
      <x:c r="F96" s="114"/>
      <x:c r="G96" s="114"/>
      <x:c r="H96" s="114"/>
      <x:c r="I96" s="114"/>
      <x:c r="J96" s="114"/>
      <x:c r="K96" s="114"/>
      <x:c r="L96" s="114"/>
      <x:c r="M96" s="114"/>
      <x:c r="N96" s="114"/>
      <x:c r="O96" s="114"/>
      <x:c r="P96" s="114"/>
      <x:c r="Q96" s="114"/>
      <x:c r="R96" s="114"/>
      <x:c r="S96" s="114"/>
      <x:c r="T96" s="114"/>
      <x:c r="U96" s="114"/>
      <x:c r="V96" s="114"/>
      <x:c r="W96" s="114"/>
      <x:c r="X96" s="114"/>
      <x:c r="Y96" s="114"/>
      <x:c r="Z96" s="114"/>
    </x:row>
    <x:row r="97">
      <x:c r="A97" s="114"/>
      <x:c r="B97" s="114"/>
      <x:c r="C97" s="114"/>
      <x:c r="D97" s="114"/>
      <x:c r="E97" s="114"/>
      <x:c r="F97" s="114"/>
      <x:c r="G97" s="114"/>
      <x:c r="H97" s="114"/>
      <x:c r="I97" s="114"/>
      <x:c r="J97" s="114"/>
      <x:c r="K97" s="114"/>
      <x:c r="L97" s="114"/>
      <x:c r="M97" s="114"/>
      <x:c r="N97" s="114"/>
      <x:c r="O97" s="114"/>
      <x:c r="P97" s="114"/>
      <x:c r="Q97" s="114"/>
      <x:c r="R97" s="114"/>
      <x:c r="S97" s="114"/>
      <x:c r="T97" s="114"/>
      <x:c r="U97" s="114"/>
      <x:c r="V97" s="114"/>
      <x:c r="W97" s="114"/>
      <x:c r="X97" s="114"/>
      <x:c r="Y97" s="114"/>
      <x:c r="Z97" s="114"/>
    </x:row>
    <x:row r="98">
      <x:c r="A98" s="114"/>
      <x:c r="B98" s="114"/>
      <x:c r="C98" s="114"/>
      <x:c r="D98" s="114"/>
      <x:c r="E98" s="114"/>
      <x:c r="F98" s="114"/>
      <x:c r="G98" s="114"/>
      <x:c r="H98" s="114"/>
      <x:c r="I98" s="114"/>
      <x:c r="J98" s="114"/>
      <x:c r="K98" s="114"/>
      <x:c r="L98" s="114"/>
      <x:c r="M98" s="114"/>
      <x:c r="N98" s="114"/>
      <x:c r="O98" s="114"/>
      <x:c r="P98" s="114"/>
      <x:c r="Q98" s="114"/>
      <x:c r="R98" s="114"/>
      <x:c r="S98" s="114"/>
      <x:c r="T98" s="114"/>
      <x:c r="U98" s="114"/>
      <x:c r="V98" s="114"/>
      <x:c r="W98" s="114"/>
      <x:c r="X98" s="114"/>
      <x:c r="Y98" s="114"/>
      <x:c r="Z98" s="114"/>
    </x:row>
    <x:row r="99">
      <x:c r="A99" s="114"/>
      <x:c r="B99" s="114"/>
      <x:c r="C99" s="114"/>
      <x:c r="D99" s="114"/>
      <x:c r="E99" s="114"/>
      <x:c r="F99" s="114"/>
      <x:c r="G99" s="114"/>
      <x:c r="H99" s="114"/>
      <x:c r="I99" s="114"/>
      <x:c r="J99" s="114"/>
      <x:c r="K99" s="114"/>
      <x:c r="L99" s="114"/>
      <x:c r="M99" s="114"/>
      <x:c r="N99" s="114"/>
      <x:c r="O99" s="114"/>
      <x:c r="P99" s="114"/>
      <x:c r="Q99" s="114"/>
      <x:c r="R99" s="114"/>
      <x:c r="S99" s="114"/>
      <x:c r="T99" s="114"/>
      <x:c r="U99" s="114"/>
      <x:c r="V99" s="114"/>
      <x:c r="W99" s="114"/>
      <x:c r="X99" s="114"/>
      <x:c r="Y99" s="114"/>
      <x:c r="Z99" s="114"/>
    </x:row>
    <x:row r="100">
      <x:c r="A100" s="114"/>
      <x:c r="B100" s="114"/>
      <x:c r="C100" s="114"/>
      <x:c r="D100" s="114"/>
      <x:c r="E100" s="114"/>
      <x:c r="F100" s="114"/>
      <x:c r="G100" s="114"/>
      <x:c r="H100" s="114"/>
      <x:c r="I100" s="114"/>
      <x:c r="J100" s="114"/>
      <x:c r="K100" s="114"/>
      <x:c r="L100" s="114"/>
      <x:c r="M100" s="114"/>
      <x:c r="N100" s="114"/>
      <x:c r="O100" s="114"/>
      <x:c r="P100" s="114"/>
      <x:c r="Q100" s="114"/>
      <x:c r="R100" s="114"/>
      <x:c r="S100" s="114"/>
      <x:c r="T100" s="114"/>
      <x:c r="U100" s="114"/>
      <x:c r="V100" s="114"/>
      <x:c r="W100" s="114"/>
      <x:c r="X100" s="114"/>
      <x:c r="Y100" s="114"/>
      <x:c r="Z100" s="114"/>
    </x:row>
  </x:sheetData>
  <x:mergeCells>
    <x:mergeCell ref="A1:I1"/>
    <x:mergeCell ref="A2:I2"/>
    <x:mergeCell ref="A4:I4"/>
    <x:mergeCell ref="A13:I13"/>
    <x:mergeCell ref="A22:F2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28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34" customHeight="1">
      <x:c r="A1" s="4" t="str">
        <x:v>Modelo anual — primeira avaliação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</x:row>
    <x:row r="2" ht="26" customHeight="1">
      <x:c r="A2" s="8" t="str">
        <x:v>Cenários de planejamento, não intervalo estatístico. Células amarelas são premissas editáveis.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</x:row>
    <x:row r="3">
      <x:c r="A3" s="114"/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</x:row>
    <x:row r="4" ht="25" customHeight="1">
      <x:c r="A4" s="11" t="str">
        <x:v>Entradas e funil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</x:row>
    <x:row r="5" ht="25" customHeight="1">
      <x:c r="A5" s="22" t="str">
        <x:v>Cenário</x:v>
      </x:c>
      <x:c r="B5" s="23" t="str">
        <x:v>Pop. 6–17</x:v>
      </x:c>
      <x:c r="C5" s="23" t="str">
        <x:v>Pool 6–17</x:v>
      </x:c>
      <x:c r="D5" s="23" t="str">
        <x:v>Pop. 18–59</x:v>
      </x:c>
      <x:c r="E5" s="23" t="str">
        <x:v>Pool adulto</x:v>
      </x:c>
      <x:c r="F5" s="23" t="str">
        <x:v>Pool compatível</x:v>
      </x:c>
      <x:c r="G5" s="23" t="str">
        <x:v>Questão não resolvida</x:v>
      </x:c>
      <x:c r="H5" s="23" t="str">
        <x:v>Indicação clínica</x:v>
      </x:c>
      <x:c r="I5" s="23" t="str">
        <x:v>Busca em 12 meses</x:v>
      </x:c>
      <x:c r="J5" s="23" t="str">
        <x:v>Acesso financeiro/geográfico</x:v>
      </x:c>
      <x:c r="K5" s="24" t="str">
        <x:v>Demanda anual</x:v>
      </x:c>
      <x:c r="L5" s="114"/>
      <x:c r="M5" s="114"/>
      <x:c r="N5" s="114"/>
      <x:c r="O5" s="114"/>
      <x:c r="P5" s="114"/>
      <x:c r="Q5" s="114"/>
      <x:c r="R5" s="114"/>
      <x:c r="S5" s="114"/>
      <x:c r="T5" s="114"/>
      <x:c r="U5" s="114"/>
      <x:c r="V5" s="114"/>
      <x:c r="W5" s="114"/>
      <x:c r="X5" s="114"/>
      <x:c r="Y5" s="114"/>
      <x:c r="Z5" s="114"/>
    </x:row>
    <x:row r="6">
      <x:c r="A6" s="157" t="str">
        <x:v>Stress baixo</x:v>
      </x:c>
      <x:c r="B6" s="158" t="n">
        <x:f>'Dados oficiais'!C14</x:f>
        <x:v>176019.56415174145</x:v>
      </x:c>
      <x:c r="C6" s="159" t="n">
        <x:v>0.0529</x:v>
      </x:c>
      <x:c r="D6" s="158" t="n">
        <x:f>'Dados oficiais'!D14</x:f>
        <x:v>631551.2024744541</x:v>
      </x:c>
      <x:c r="E6" s="159" t="n">
        <x:v>0.02</x:v>
      </x:c>
      <x:c r="F6" s="158" t="n">
        <x:f>B6*C6+D6*E6</x:f>
        <x:v>21942.458993116205</x:v>
      </x:c>
      <x:c r="G6" s="159" t="n">
        <x:v>0.35</x:v>
      </x:c>
      <x:c r="H6" s="159" t="n">
        <x:v>0.2</x:v>
      </x:c>
      <x:c r="I6" s="159" t="n">
        <x:v>0.15</x:v>
      </x:c>
      <x:c r="J6" s="159" t="n">
        <x:v>0.2</x:v>
      </x:c>
      <x:c r="K6" s="158" t="n">
        <x:f>ROUND(F6*G6*H6*I6*J6,0)</x:f>
        <x:v>46</x:v>
      </x:c>
      <x:c r="L6" s="114"/>
      <x:c r="M6" s="114"/>
      <x:c r="N6" s="114"/>
      <x:c r="O6" s="114"/>
      <x:c r="P6" s="114"/>
      <x:c r="Q6" s="114"/>
      <x:c r="R6" s="114"/>
      <x:c r="S6" s="114"/>
      <x:c r="T6" s="114"/>
      <x:c r="U6" s="114"/>
      <x:c r="V6" s="114"/>
      <x:c r="W6" s="114"/>
      <x:c r="X6" s="114"/>
      <x:c r="Y6" s="114"/>
      <x:c r="Z6" s="114"/>
    </x:row>
    <x:row r="7">
      <x:c r="A7" s="160" t="str">
        <x:v>Base de trabalho</x:v>
      </x:c>
      <x:c r="B7" s="161" t="n">
        <x:f>'Dados oficiais'!C14</x:f>
        <x:v>176019.56415174145</x:v>
      </x:c>
      <x:c r="C7" s="162" t="n">
        <x:v>0.1</x:v>
      </x:c>
      <x:c r="D7" s="161" t="n">
        <x:f>'Dados oficiais'!D14</x:f>
        <x:v>631551.2024744541</x:v>
      </x:c>
      <x:c r="E7" s="162" t="n">
        <x:v>0.0258</x:v>
      </x:c>
      <x:c r="F7" s="161" t="n">
        <x:f>B7*C7+D7*E7</x:f>
        <x:v>33895.97743901506</x:v>
      </x:c>
      <x:c r="G7" s="162" t="n">
        <x:v>0.5</x:v>
      </x:c>
      <x:c r="H7" s="162" t="n">
        <x:v>0.3</x:v>
      </x:c>
      <x:c r="I7" s="162" t="n">
        <x:v>0.25</x:v>
      </x:c>
      <x:c r="J7" s="162" t="n">
        <x:v>0.3</x:v>
      </x:c>
      <x:c r="K7" s="161" t="n">
        <x:f>ROUND(F7*G7*H7*I7*J7,0)</x:f>
        <x:v>381</x:v>
      </x:c>
      <x:c r="L7" s="114"/>
      <x:c r="M7" s="114"/>
      <x:c r="N7" s="114"/>
      <x:c r="O7" s="114"/>
      <x:c r="P7" s="114"/>
      <x:c r="Q7" s="114"/>
      <x:c r="R7" s="114"/>
      <x:c r="S7" s="114"/>
      <x:c r="T7" s="114"/>
      <x:c r="U7" s="114"/>
      <x:c r="V7" s="114"/>
      <x:c r="W7" s="114"/>
      <x:c r="X7" s="114"/>
      <x:c r="Y7" s="114"/>
      <x:c r="Z7" s="114"/>
    </x:row>
    <x:row r="8">
      <x:c r="A8" s="160" t="str">
        <x:v>Stress alto</x:v>
      </x:c>
      <x:c r="B8" s="161" t="n">
        <x:f>'Dados oficiais'!C14</x:f>
        <x:v>176019.56415174145</x:v>
      </x:c>
      <x:c r="C8" s="162" t="n">
        <x:v>0.15</x:v>
      </x:c>
      <x:c r="D8" s="161" t="n">
        <x:f>'Dados oficiais'!D14</x:f>
        <x:v>631551.2024744541</x:v>
      </x:c>
      <x:c r="E8" s="162" t="n">
        <x:v>0.04</x:v>
      </x:c>
      <x:c r="F8" s="161" t="n">
        <x:f>B8*C8+D8*E8</x:f>
        <x:v>51664.982721739376</x:v>
      </x:c>
      <x:c r="G8" s="162" t="n">
        <x:v>0.65</x:v>
      </x:c>
      <x:c r="H8" s="162" t="n">
        <x:v>0.4</x:v>
      </x:c>
      <x:c r="I8" s="162" t="n">
        <x:v>0.35</x:v>
      </x:c>
      <x:c r="J8" s="162" t="n">
        <x:v>0.45</x:v>
      </x:c>
      <x:c r="K8" s="161" t="n">
        <x:f>ROUND(F8*G8*H8*I8*J8,0)</x:f>
        <x:v>2116</x:v>
      </x:c>
      <x:c r="L8" s="114"/>
      <x:c r="M8" s="114"/>
      <x:c r="N8" s="114"/>
      <x:c r="O8" s="114"/>
      <x:c r="P8" s="114"/>
      <x:c r="Q8" s="114"/>
      <x:c r="R8" s="114"/>
      <x:c r="S8" s="114"/>
      <x:c r="T8" s="114"/>
      <x:c r="U8" s="114"/>
      <x:c r="V8" s="114"/>
      <x:c r="W8" s="114"/>
      <x:c r="X8" s="114"/>
      <x:c r="Y8" s="114"/>
      <x:c r="Z8" s="114"/>
    </x:row>
    <x:row r="9">
      <x:c r="A9" s="114"/>
      <x:c r="B9" s="114"/>
      <x:c r="C9" s="114"/>
      <x:c r="D9" s="114"/>
      <x:c r="E9" s="114"/>
      <x:c r="F9" s="114"/>
      <x:c r="G9" s="114"/>
      <x:c r="H9" s="114"/>
      <x:c r="I9" s="114"/>
      <x:c r="J9" s="114"/>
      <x:c r="K9" s="114"/>
      <x:c r="L9" s="114"/>
      <x:c r="M9" s="114"/>
      <x:c r="N9" s="114"/>
      <x:c r="O9" s="114"/>
      <x:c r="P9" s="114"/>
      <x:c r="Q9" s="114"/>
      <x:c r="R9" s="114"/>
      <x:c r="S9" s="114"/>
      <x:c r="T9" s="114"/>
      <x:c r="U9" s="114"/>
      <x:c r="V9" s="114"/>
      <x:c r="W9" s="114"/>
      <x:c r="X9" s="114"/>
      <x:c r="Y9" s="114"/>
      <x:c r="Z9" s="114"/>
    </x:row>
    <x:row r="10">
      <x:c r="A10" s="83" t="str">
        <x:v>Como ler: o modelo estima pessoas únicas de 6–59 anos com perfil potencial, ainda com questão não resolvida, cuja triagem aceitaria uma avaliação completa, que buscariam ajuda naquele ano e teriam acesso. As quatro taxas finais não têm coeficientes locais confiáveis; por isso são premissas explícitas e devem ser substituídas por dados do funil da clínica.</x:v>
      </x:c>
      <x:c r="B10" s="83"/>
      <x:c r="C10" s="83"/>
      <x:c r="D10" s="83"/>
      <x:c r="E10" s="83"/>
      <x:c r="F10" s="83"/>
      <x:c r="G10" s="83"/>
      <x:c r="H10" s="83"/>
      <x:c r="I10" s="83"/>
      <x:c r="J10" s="83"/>
      <x:c r="K10" s="83"/>
      <x:c r="L10" s="114"/>
      <x:c r="M10" s="114"/>
      <x:c r="N10" s="114"/>
      <x:c r="O10" s="114"/>
      <x:c r="P10" s="114"/>
      <x:c r="Q10" s="114"/>
      <x:c r="R10" s="114"/>
      <x:c r="S10" s="114"/>
      <x:c r="T10" s="114"/>
      <x:c r="U10" s="114"/>
      <x:c r="V10" s="114"/>
      <x:c r="W10" s="114"/>
      <x:c r="X10" s="114"/>
      <x:c r="Y10" s="114"/>
      <x:c r="Z10" s="114"/>
    </x:row>
    <x:row r="11">
      <x:c r="A11" s="83"/>
      <x:c r="B11" s="83"/>
      <x:c r="C11" s="83"/>
      <x:c r="D11" s="83"/>
      <x:c r="E11" s="83"/>
      <x:c r="F11" s="83"/>
      <x:c r="G11" s="83"/>
      <x:c r="H11" s="83"/>
      <x:c r="I11" s="83"/>
      <x:c r="J11" s="83"/>
      <x:c r="K11" s="83"/>
      <x:c r="L11" s="114"/>
      <x:c r="M11" s="114"/>
      <x:c r="N11" s="114"/>
      <x:c r="O11" s="114"/>
      <x:c r="P11" s="114"/>
      <x:c r="Q11" s="114"/>
      <x:c r="R11" s="114"/>
      <x:c r="S11" s="114"/>
      <x:c r="T11" s="114"/>
      <x:c r="U11" s="114"/>
      <x:c r="V11" s="114"/>
      <x:c r="W11" s="114"/>
      <x:c r="X11" s="114"/>
      <x:c r="Y11" s="114"/>
      <x:c r="Z11" s="114"/>
    </x:row>
    <x:row r="12">
      <x:c r="A12" s="114"/>
      <x:c r="B12" s="114"/>
      <x:c r="C12" s="114"/>
      <x:c r="D12" s="114"/>
      <x:c r="E12" s="114"/>
      <x:c r="F12" s="114"/>
      <x:c r="G12" s="114"/>
      <x:c r="H12" s="114"/>
      <x:c r="I12" s="114"/>
      <x:c r="J12" s="114"/>
      <x:c r="K12" s="114"/>
      <x:c r="L12" s="114"/>
      <x:c r="M12" s="114"/>
      <x:c r="N12" s="114"/>
      <x:c r="O12" s="114"/>
      <x:c r="P12" s="114"/>
      <x:c r="Q12" s="114"/>
      <x:c r="R12" s="114"/>
      <x:c r="S12" s="114"/>
      <x:c r="T12" s="114"/>
      <x:c r="U12" s="114"/>
      <x:c r="V12" s="114"/>
      <x:c r="W12" s="114"/>
      <x:c r="X12" s="114"/>
      <x:c r="Y12" s="114"/>
      <x:c r="Z12" s="114"/>
    </x:row>
    <x:row r="13" ht="25" customHeight="1">
      <x:c r="A13" s="11" t="str">
        <x:v>Valor bruto indicativo</x:v>
      </x:c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4"/>
      <x:c r="M13" s="114"/>
      <x:c r="N13" s="114"/>
      <x:c r="O13" s="114"/>
      <x:c r="P13" s="114"/>
      <x:c r="Q13" s="114"/>
      <x:c r="R13" s="114"/>
      <x:c r="S13" s="114"/>
      <x:c r="T13" s="114"/>
      <x:c r="U13" s="114"/>
      <x:c r="V13" s="114"/>
      <x:c r="W13" s="114"/>
      <x:c r="X13" s="114"/>
      <x:c r="Y13" s="114"/>
      <x:c r="Z13" s="114"/>
    </x:row>
    <x:row r="14" ht="25" customHeight="1">
      <x:c r="A14" s="22" t="str">
        <x:v>Cenário</x:v>
      </x:c>
      <x:c r="B14" s="23" t="str">
        <x:v>Demanda anual</x:v>
      </x:c>
      <x:c r="C14" s="23" t="str">
        <x:v>Preço de referência</x:v>
      </x:c>
      <x:c r="D14" s="23" t="str">
        <x:v>Valor bruto indicativo</x:v>
      </x:c>
      <x:c r="E14" s="24" t="str">
        <x:v>Natureza do preço</x:v>
      </x:c>
      <x:c r="F14" s="114"/>
      <x:c r="G14" s="114" t="str">
        <x:v>Cenário</x:v>
      </x:c>
      <x:c r="H14" s="114" t="str">
        <x:v>Demanda anual</x:v>
      </x:c>
      <x:c r="I14" s="114"/>
      <x:c r="J14" s="114"/>
      <x:c r="K14" s="114"/>
      <x:c r="L14" s="114"/>
      <x:c r="M14" s="114"/>
      <x:c r="N14" s="114"/>
      <x:c r="O14" s="114"/>
      <x:c r="P14" s="114"/>
      <x:c r="Q14" s="114"/>
      <x:c r="R14" s="114"/>
      <x:c r="S14" s="114"/>
      <x:c r="T14" s="114"/>
      <x:c r="U14" s="114"/>
      <x:c r="V14" s="114"/>
      <x:c r="W14" s="114"/>
      <x:c r="X14" s="114"/>
      <x:c r="Y14" s="114"/>
      <x:c r="Z14" s="114"/>
    </x:row>
    <x:row r="15">
      <x:c r="A15" s="131" t="str">
        <x:f>A6</x:f>
        <x:v>Stress baixo</x:v>
      </x:c>
      <x:c r="B15" s="132" t="n">
        <x:f>K6</x:f>
        <x:v>46</x:v>
      </x:c>
      <x:c r="C15" s="163" t="n">
        <x:v>1600</x:v>
      </x:c>
      <x:c r="D15" s="164" t="n">
        <x:f>ROUND(B15*C15,0)</x:f>
        <x:v>73600</x:v>
      </x:c>
      <x:c r="E15" s="165" t="str">
        <x:v>Piso observado em listagens</x:v>
      </x:c>
      <x:c r="F15" s="114"/>
      <x:c r="G15" s="114" t="str">
        <x:v>Stress baixo</x:v>
      </x:c>
      <x:c r="H15" s="114" t="n">
        <x:f>K6</x:f>
        <x:v>46</x:v>
      </x:c>
      <x:c r="I15" s="114"/>
      <x:c r="J15" s="114"/>
      <x:c r="K15" s="114"/>
      <x:c r="L15" s="114"/>
      <x:c r="M15" s="114"/>
      <x:c r="N15" s="114"/>
      <x:c r="O15" s="114"/>
      <x:c r="P15" s="114"/>
      <x:c r="Q15" s="114"/>
      <x:c r="R15" s="114"/>
      <x:c r="S15" s="114"/>
      <x:c r="T15" s="114"/>
      <x:c r="U15" s="114"/>
      <x:c r="V15" s="114"/>
      <x:c r="W15" s="114"/>
      <x:c r="X15" s="114"/>
      <x:c r="Y15" s="114"/>
      <x:c r="Z15" s="114"/>
    </x:row>
    <x:row r="16">
      <x:c r="A16" s="131" t="str">
        <x:f>A7</x:f>
        <x:v>Base de trabalho</x:v>
      </x:c>
      <x:c r="B16" s="132" t="n">
        <x:f>K7</x:f>
        <x:v>381</x:v>
      </x:c>
      <x:c r="C16" s="163" t="n">
        <x:v>3000</x:v>
      </x:c>
      <x:c r="D16" s="164" t="n">
        <x:f>ROUND(B16*C16,0)</x:f>
        <x:v>1143000</x:v>
      </x:c>
      <x:c r="E16" s="165" t="str">
        <x:v>Referência central pública</x:v>
      </x:c>
      <x:c r="F16" s="114"/>
      <x:c r="G16" s="114" t="str">
        <x:v>Base de trabalho</x:v>
      </x:c>
      <x:c r="H16" s="114" t="n">
        <x:f>K7</x:f>
        <x:v>381</x:v>
      </x:c>
      <x:c r="I16" s="114"/>
      <x:c r="J16" s="114"/>
      <x:c r="K16" s="114"/>
      <x:c r="L16" s="114"/>
      <x:c r="M16" s="114"/>
      <x:c r="N16" s="114"/>
      <x:c r="O16" s="114"/>
      <x:c r="P16" s="114"/>
      <x:c r="Q16" s="114"/>
      <x:c r="R16" s="114"/>
      <x:c r="S16" s="114"/>
      <x:c r="T16" s="114"/>
      <x:c r="U16" s="114"/>
      <x:c r="V16" s="114"/>
      <x:c r="W16" s="114"/>
      <x:c r="X16" s="114"/>
      <x:c r="Y16" s="114"/>
      <x:c r="Z16" s="114"/>
    </x:row>
    <x:row r="17">
      <x:c r="A17" s="134" t="str">
        <x:f>A8</x:f>
        <x:v>Stress alto</x:v>
      </x:c>
      <x:c r="B17" s="135" t="n">
        <x:f>K8</x:f>
        <x:v>2116</x:v>
      </x:c>
      <x:c r="C17" s="166" t="n">
        <x:v>3600</x:v>
      </x:c>
      <x:c r="D17" s="167" t="n">
        <x:f>ROUND(B17*C17,0)</x:f>
        <x:v>7617600</x:v>
      </x:c>
      <x:c r="E17" s="168" t="str">
        <x:v>Topo observado em listagens</x:v>
      </x:c>
      <x:c r="F17" s="114"/>
      <x:c r="G17" s="114" t="str">
        <x:v>Stress alto</x:v>
      </x:c>
      <x:c r="H17" s="114" t="n">
        <x:f>K8</x:f>
        <x:v>2116</x:v>
      </x:c>
      <x:c r="I17" s="114"/>
      <x:c r="J17" s="114"/>
      <x:c r="K17" s="114"/>
      <x:c r="L17" s="114"/>
      <x:c r="M17" s="114"/>
      <x:c r="N17" s="114"/>
      <x:c r="O17" s="114"/>
      <x:c r="P17" s="114"/>
      <x:c r="Q17" s="114"/>
      <x:c r="R17" s="114"/>
      <x:c r="S17" s="114"/>
      <x:c r="T17" s="114"/>
      <x:c r="U17" s="114"/>
      <x:c r="V17" s="114"/>
      <x:c r="W17" s="114"/>
      <x:c r="X17" s="114"/>
      <x:c r="Y17" s="114"/>
      <x:c r="Z17" s="114"/>
    </x:row>
    <x:row r="18">
      <x:c r="A18" s="114"/>
      <x:c r="B18" s="114"/>
      <x:c r="C18" s="114"/>
      <x:c r="D18" s="114"/>
      <x:c r="E18" s="114"/>
      <x:c r="F18" s="114"/>
      <x:c r="G18" s="114"/>
      <x:c r="H18" s="114"/>
      <x:c r="I18" s="114"/>
      <x:c r="J18" s="114"/>
      <x:c r="K18" s="114"/>
      <x:c r="L18" s="114"/>
      <x:c r="M18" s="114"/>
      <x:c r="N18" s="114"/>
      <x:c r="O18" s="114"/>
      <x:c r="P18" s="114"/>
      <x:c r="Q18" s="114"/>
      <x:c r="R18" s="114"/>
      <x:c r="S18" s="114"/>
      <x:c r="T18" s="114"/>
      <x:c r="U18" s="114"/>
      <x:c r="V18" s="114"/>
      <x:c r="W18" s="114"/>
      <x:c r="X18" s="114"/>
      <x:c r="Y18" s="114"/>
      <x:c r="Z18" s="114"/>
    </x:row>
    <x:row r="19">
      <x:c r="A19" s="114"/>
      <x:c r="B19" s="114"/>
      <x:c r="C19" s="114"/>
      <x:c r="D19" s="114"/>
      <x:c r="E19" s="114"/>
      <x:c r="F19" s="114"/>
      <x:c r="G19" s="114"/>
      <x:c r="H19" s="114"/>
      <x:c r="I19" s="114"/>
      <x:c r="J19" s="114"/>
      <x:c r="K19" s="114"/>
      <x:c r="L19" s="114"/>
      <x:c r="M19" s="114"/>
      <x:c r="N19" s="114"/>
      <x:c r="O19" s="114"/>
      <x:c r="P19" s="114"/>
      <x:c r="Q19" s="114"/>
      <x:c r="R19" s="114"/>
      <x:c r="S19" s="114"/>
      <x:c r="T19" s="114"/>
      <x:c r="U19" s="114"/>
      <x:c r="V19" s="114"/>
      <x:c r="W19" s="114"/>
      <x:c r="X19" s="114"/>
      <x:c r="Y19" s="114"/>
      <x:c r="Z19" s="114"/>
    </x:row>
    <x:row r="20" ht="25" customHeight="1">
      <x:c r="A20" s="11" t="str">
        <x:v>Calibração com evidência interna</x:v>
      </x:c>
      <x:c r="B20" s="11"/>
      <x:c r="C20" s="11"/>
      <x:c r="D20" s="11"/>
      <x:c r="E20" s="11"/>
      <x:c r="F20" s="114"/>
      <x:c r="G20" s="114"/>
      <x:c r="H20" s="114"/>
      <x:c r="I20" s="114"/>
      <x:c r="J20" s="114"/>
      <x:c r="K20" s="114"/>
      <x:c r="L20" s="114"/>
      <x:c r="M20" s="114"/>
      <x:c r="N20" s="114"/>
      <x:c r="O20" s="114"/>
      <x:c r="P20" s="114"/>
      <x:c r="Q20" s="114"/>
      <x:c r="R20" s="114"/>
      <x:c r="S20" s="114"/>
      <x:c r="T20" s="114"/>
      <x:c r="U20" s="114"/>
      <x:c r="V20" s="114"/>
      <x:c r="W20" s="114"/>
      <x:c r="X20" s="114"/>
      <x:c r="Y20" s="114"/>
      <x:c r="Z20" s="114"/>
    </x:row>
    <x:row r="21">
      <x:c r="A21" s="115" t="str">
        <x:v>Indicador</x:v>
      </x:c>
      <x:c r="B21" s="116" t="str">
        <x:v>Valor</x:v>
      </x:c>
      <x:c r="C21" s="116" t="str">
        <x:v>Unidade</x:v>
      </x:c>
      <x:c r="D21" s="116" t="str">
        <x:v>Status</x:v>
      </x:c>
      <x:c r="E21" s="117" t="str">
        <x:v>Leitura</x:v>
      </x:c>
      <x:c r="F21" s="114"/>
      <x:c r="G21" s="114"/>
      <x:c r="H21" s="114"/>
      <x:c r="I21" s="114"/>
      <x:c r="J21" s="114"/>
      <x:c r="K21" s="114"/>
      <x:c r="L21" s="114"/>
      <x:c r="M21" s="114"/>
      <x:c r="N21" s="114"/>
      <x:c r="O21" s="114"/>
      <x:c r="P21" s="114"/>
      <x:c r="Q21" s="114"/>
      <x:c r="R21" s="114"/>
      <x:c r="S21" s="114"/>
      <x:c r="T21" s="114"/>
      <x:c r="U21" s="114"/>
      <x:c r="V21" s="114"/>
      <x:c r="W21" s="114"/>
      <x:c r="X21" s="114"/>
      <x:c r="Y21" s="114"/>
      <x:c r="Z21" s="114"/>
    </x:row>
    <x:row r="22">
      <x:c r="A22" s="131" t="str">
        <x:v>Avaliações declaradas desde 2015</x:v>
      </x:c>
      <x:c r="B22" s="132" t="n">
        <x:v>6000</x:v>
      </x:c>
      <x:c r="C22" s="114" t="str">
        <x:v>episódios</x:v>
      </x:c>
      <x:c r="D22" s="114" t="str">
        <x:v>Relato interno</x:v>
      </x:c>
      <x:c r="E22" s="133" t="str">
        <x:v>Pode incluir reavaliações, outras cidades e pessoas repetidas</x:v>
      </x:c>
      <x:c r="F22" s="114"/>
      <x:c r="G22" s="114"/>
      <x:c r="H22" s="114"/>
      <x:c r="I22" s="114"/>
      <x:c r="J22" s="114"/>
      <x:c r="K22" s="114"/>
      <x:c r="L22" s="114"/>
      <x:c r="M22" s="114"/>
      <x:c r="N22" s="114"/>
      <x:c r="O22" s="114"/>
      <x:c r="P22" s="114"/>
      <x:c r="Q22" s="114"/>
      <x:c r="R22" s="114"/>
      <x:c r="S22" s="114"/>
      <x:c r="T22" s="114"/>
      <x:c r="U22" s="114"/>
      <x:c r="V22" s="114"/>
      <x:c r="W22" s="114"/>
      <x:c r="X22" s="114"/>
      <x:c r="Y22" s="114"/>
      <x:c r="Z22" s="114"/>
    </x:row>
    <x:row r="23">
      <x:c r="A23" s="131" t="str">
        <x:v>Anos aproximados até set/2026</x:v>
      </x:c>
      <x:c r="B23" s="132" t="n">
        <x:v>11.67</x:v>
      </x:c>
      <x:c r="C23" s="114" t="str">
        <x:v>anos</x:v>
      </x:c>
      <x:c r="D23" s="114" t="str">
        <x:v>Cálculo</x:v>
      </x:c>
      <x:c r="E23" s="133" t="str">
        <x:v>Período aproximado; confirmar data inicial e contagem</x:v>
      </x:c>
      <x:c r="F23" s="114"/>
      <x:c r="G23" s="114"/>
      <x:c r="H23" s="114"/>
      <x:c r="I23" s="114"/>
      <x:c r="J23" s="114"/>
      <x:c r="K23" s="114"/>
      <x:c r="L23" s="114"/>
      <x:c r="M23" s="114"/>
      <x:c r="N23" s="114"/>
      <x:c r="O23" s="114"/>
      <x:c r="P23" s="114"/>
      <x:c r="Q23" s="114"/>
      <x:c r="R23" s="114"/>
      <x:c r="S23" s="114"/>
      <x:c r="T23" s="114"/>
      <x:c r="U23" s="114"/>
      <x:c r="V23" s="114"/>
      <x:c r="W23" s="114"/>
      <x:c r="X23" s="114"/>
      <x:c r="Y23" s="114"/>
      <x:c r="Z23" s="114"/>
    </x:row>
    <x:row r="24">
      <x:c r="A24" s="131" t="str">
        <x:v>Média histórica aproximada</x:v>
      </x:c>
      <x:c r="B24" s="132" t="n">
        <x:f>ROUND(B22/B23,0)</x:f>
        <x:v>514</x:v>
      </x:c>
      <x:c r="C24" s="114" t="str">
        <x:v>avaliações/ano</x:v>
      </x:c>
      <x:c r="D24" s="114" t="str">
        <x:v>Cálculo</x:v>
      </x:c>
      <x:c r="E24" s="133" t="str">
        <x:v>Âncora de fluxo da clínica, não tamanho do mercado regional</x:v>
      </x:c>
      <x:c r="F24" s="114"/>
      <x:c r="G24" s="114"/>
      <x:c r="H24" s="114"/>
      <x:c r="I24" s="114"/>
      <x:c r="J24" s="114"/>
      <x:c r="K24" s="114"/>
      <x:c r="L24" s="114"/>
      <x:c r="M24" s="114"/>
      <x:c r="N24" s="114"/>
      <x:c r="O24" s="114"/>
      <x:c r="P24" s="114"/>
      <x:c r="Q24" s="114"/>
      <x:c r="R24" s="114"/>
      <x:c r="S24" s="114"/>
      <x:c r="T24" s="114"/>
      <x:c r="U24" s="114"/>
      <x:c r="V24" s="114"/>
      <x:c r="W24" s="114"/>
      <x:c r="X24" s="114"/>
      <x:c r="Y24" s="114"/>
      <x:c r="Z24" s="114"/>
    </x:row>
    <x:row r="25">
      <x:c r="A25" s="134" t="str">
        <x:v>Teste de coerência</x:v>
      </x:c>
      <x:c r="B25" s="169" t="str">
        <x:f>IF(K7&lt;B24,"Modelo base abaixo do fluxo histórico","Modelo base acima do fluxo histórico")</x:f>
        <x:v>Modelo base abaixo do fluxo histórico</x:v>
      </x:c>
      <x:c r="C25" s="169" t="str">
        <x:v>texto</x:v>
      </x:c>
      <x:c r="D25" s="169" t="str">
        <x:v>Cálculo</x:v>
      </x:c>
      <x:c r="E25" s="136" t="str">
        <x:v>Cenários muito abaixo do fluxo observado exigem explicação</x:v>
      </x:c>
      <x:c r="F25" s="114"/>
      <x:c r="G25" s="114"/>
      <x:c r="H25" s="114"/>
      <x:c r="I25" s="114"/>
      <x:c r="J25" s="114"/>
      <x:c r="K25" s="114"/>
      <x:c r="L25" s="114"/>
      <x:c r="M25" s="114"/>
      <x:c r="N25" s="114"/>
      <x:c r="O25" s="114"/>
      <x:c r="P25" s="114"/>
      <x:c r="Q25" s="114"/>
      <x:c r="R25" s="114"/>
      <x:c r="S25" s="114"/>
      <x:c r="T25" s="114"/>
      <x:c r="U25" s="114"/>
      <x:c r="V25" s="114"/>
      <x:c r="W25" s="114"/>
      <x:c r="X25" s="114"/>
      <x:c r="Y25" s="114"/>
      <x:c r="Z25" s="114"/>
    </x:row>
    <x:row r="26">
      <x:c r="A26" s="114"/>
      <x:c r="B26" s="114"/>
      <x:c r="C26" s="114"/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4"/>
      <x:c r="N26" s="114"/>
      <x:c r="O26" s="114"/>
      <x:c r="P26" s="114"/>
      <x:c r="Q26" s="114"/>
      <x:c r="R26" s="114"/>
      <x:c r="S26" s="114"/>
      <x:c r="T26" s="114"/>
      <x:c r="U26" s="114"/>
      <x:c r="V26" s="114"/>
      <x:c r="W26" s="114"/>
      <x:c r="X26" s="114"/>
      <x:c r="Y26" s="114"/>
      <x:c r="Z26" s="114"/>
    </x:row>
    <x:row r="27">
      <x:c r="A27" s="114"/>
      <x:c r="B27" s="114"/>
      <x:c r="C27" s="114"/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4"/>
      <x:c r="N27" s="114"/>
      <x:c r="O27" s="114"/>
      <x:c r="P27" s="114"/>
      <x:c r="Q27" s="114"/>
      <x:c r="R27" s="114"/>
      <x:c r="S27" s="114"/>
      <x:c r="T27" s="114"/>
      <x:c r="U27" s="114"/>
      <x:c r="V27" s="114"/>
      <x:c r="W27" s="114"/>
      <x:c r="X27" s="114"/>
      <x:c r="Y27" s="114"/>
      <x:c r="Z27" s="114"/>
    </x:row>
    <x:row r="28">
      <x:c r="A28" s="114"/>
      <x:c r="B28" s="114"/>
      <x:c r="C28" s="114"/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4"/>
      <x:c r="N28" s="114"/>
      <x:c r="O28" s="114"/>
      <x:c r="P28" s="114"/>
      <x:c r="Q28" s="114"/>
      <x:c r="R28" s="114"/>
      <x:c r="S28" s="114"/>
      <x:c r="T28" s="114"/>
      <x:c r="U28" s="114"/>
      <x:c r="V28" s="114"/>
      <x:c r="W28" s="114"/>
      <x:c r="X28" s="114"/>
      <x:c r="Y28" s="114"/>
      <x:c r="Z28" s="114"/>
    </x:row>
    <x:row r="29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4"/>
      <x:c r="N29" s="114"/>
      <x:c r="O29" s="114"/>
      <x:c r="P29" s="114"/>
      <x:c r="Q29" s="114"/>
      <x:c r="R29" s="114"/>
      <x:c r="S29" s="114"/>
      <x:c r="T29" s="114"/>
      <x:c r="U29" s="114"/>
      <x:c r="V29" s="114"/>
      <x:c r="W29" s="114"/>
      <x:c r="X29" s="114"/>
      <x:c r="Y29" s="114"/>
      <x:c r="Z29" s="114"/>
    </x:row>
    <x:row r="30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4"/>
      <x:c r="N30" s="114"/>
      <x:c r="O30" s="114"/>
      <x:c r="P30" s="114"/>
      <x:c r="Q30" s="114"/>
      <x:c r="R30" s="114"/>
      <x:c r="S30" s="114"/>
      <x:c r="T30" s="114"/>
      <x:c r="U30" s="114"/>
      <x:c r="V30" s="114"/>
      <x:c r="W30" s="114"/>
      <x:c r="X30" s="114"/>
      <x:c r="Y30" s="114"/>
      <x:c r="Z30" s="114"/>
    </x:row>
    <x:row r="3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4"/>
      <x:c r="N31" s="114"/>
      <x:c r="O31" s="114"/>
      <x:c r="P31" s="114"/>
      <x:c r="Q31" s="114"/>
      <x:c r="R31" s="114"/>
      <x:c r="S31" s="114"/>
      <x:c r="T31" s="114"/>
      <x:c r="U31" s="114"/>
      <x:c r="V31" s="114"/>
      <x:c r="W31" s="114"/>
      <x:c r="X31" s="114"/>
      <x:c r="Y31" s="114"/>
      <x:c r="Z31" s="114"/>
    </x:row>
    <x:row r="32">
      <x:c r="A32" s="114"/>
      <x:c r="B32" s="114"/>
      <x:c r="C32" s="114"/>
      <x:c r="D32" s="114"/>
      <x:c r="E32" s="114"/>
      <x:c r="F32" s="114"/>
      <x:c r="G32" s="114"/>
      <x:c r="H32" s="114"/>
      <x:c r="I32" s="114"/>
      <x:c r="J32" s="114"/>
      <x:c r="K32" s="114"/>
      <x:c r="L32" s="114"/>
      <x:c r="M32" s="114"/>
      <x:c r="N32" s="114"/>
      <x:c r="O32" s="114"/>
      <x:c r="P32" s="114"/>
      <x:c r="Q32" s="114"/>
      <x:c r="R32" s="114"/>
      <x:c r="S32" s="114"/>
      <x:c r="T32" s="114"/>
      <x:c r="U32" s="114"/>
      <x:c r="V32" s="114"/>
      <x:c r="W32" s="114"/>
      <x:c r="X32" s="114"/>
      <x:c r="Y32" s="114"/>
      <x:c r="Z32" s="114"/>
    </x:row>
    <x:row r="33">
      <x:c r="A33" s="114"/>
      <x:c r="B33" s="114"/>
      <x:c r="C33" s="114"/>
      <x:c r="D33" s="114"/>
      <x:c r="E33" s="114"/>
      <x:c r="F33" s="114"/>
      <x:c r="G33" s="114"/>
      <x:c r="H33" s="114"/>
      <x:c r="I33" s="114"/>
      <x:c r="J33" s="114"/>
      <x:c r="K33" s="114"/>
      <x:c r="L33" s="114"/>
      <x:c r="M33" s="114"/>
      <x:c r="N33" s="114"/>
      <x:c r="O33" s="114"/>
      <x:c r="P33" s="114"/>
      <x:c r="Q33" s="114"/>
      <x:c r="R33" s="114"/>
      <x:c r="S33" s="114"/>
      <x:c r="T33" s="114"/>
      <x:c r="U33" s="114"/>
      <x:c r="V33" s="114"/>
      <x:c r="W33" s="114"/>
      <x:c r="X33" s="114"/>
      <x:c r="Y33" s="114"/>
      <x:c r="Z33" s="114"/>
    </x:row>
    <x:row r="34">
      <x:c r="A34" s="114"/>
      <x:c r="B34" s="114"/>
      <x:c r="C34" s="114"/>
      <x:c r="D34" s="114"/>
      <x:c r="E34" s="114"/>
      <x:c r="F34" s="114"/>
      <x:c r="G34" s="114"/>
      <x:c r="H34" s="114"/>
      <x:c r="I34" s="114"/>
      <x:c r="J34" s="114"/>
      <x:c r="K34" s="114"/>
      <x:c r="L34" s="114"/>
      <x:c r="M34" s="114"/>
      <x:c r="N34" s="114"/>
      <x:c r="O34" s="114"/>
      <x:c r="P34" s="114"/>
      <x:c r="Q34" s="114"/>
      <x:c r="R34" s="114"/>
      <x:c r="S34" s="114"/>
      <x:c r="T34" s="114"/>
      <x:c r="U34" s="114"/>
      <x:c r="V34" s="114"/>
      <x:c r="W34" s="114"/>
      <x:c r="X34" s="114"/>
      <x:c r="Y34" s="114"/>
      <x:c r="Z34" s="114"/>
    </x:row>
    <x:row r="35">
      <x:c r="A35" s="114"/>
      <x:c r="B35" s="114"/>
      <x:c r="C35" s="114"/>
      <x:c r="D35" s="114"/>
      <x:c r="E35" s="114"/>
      <x:c r="F35" s="114"/>
      <x:c r="G35" s="114"/>
      <x:c r="H35" s="114"/>
      <x:c r="I35" s="114"/>
      <x:c r="J35" s="114"/>
      <x:c r="K35" s="114"/>
      <x:c r="L35" s="114"/>
      <x:c r="M35" s="114"/>
      <x:c r="N35" s="114"/>
      <x:c r="O35" s="114"/>
      <x:c r="P35" s="114"/>
      <x:c r="Q35" s="114"/>
      <x:c r="R35" s="114"/>
      <x:c r="S35" s="114"/>
      <x:c r="T35" s="114"/>
      <x:c r="U35" s="114"/>
      <x:c r="V35" s="114"/>
      <x:c r="W35" s="114"/>
      <x:c r="X35" s="114"/>
      <x:c r="Y35" s="114"/>
      <x:c r="Z35" s="114"/>
    </x:row>
    <x:row r="36">
      <x:c r="A36" s="114"/>
      <x:c r="B36" s="114"/>
      <x:c r="C36" s="114"/>
      <x:c r="D36" s="114"/>
      <x:c r="E36" s="114"/>
      <x:c r="F36" s="114"/>
      <x:c r="G36" s="114"/>
      <x:c r="H36" s="114"/>
      <x:c r="I36" s="114"/>
      <x:c r="J36" s="114"/>
      <x:c r="K36" s="114"/>
      <x:c r="L36" s="114"/>
      <x:c r="M36" s="114"/>
      <x:c r="N36" s="114"/>
      <x:c r="O36" s="114"/>
      <x:c r="P36" s="114"/>
      <x:c r="Q36" s="114"/>
      <x:c r="R36" s="114"/>
      <x:c r="S36" s="114"/>
      <x:c r="T36" s="114"/>
      <x:c r="U36" s="114"/>
      <x:c r="V36" s="114"/>
      <x:c r="W36" s="114"/>
      <x:c r="X36" s="114"/>
      <x:c r="Y36" s="114"/>
      <x:c r="Z36" s="114"/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  <x:c r="R37" s="114"/>
      <x:c r="S37" s="114"/>
      <x:c r="T37" s="114"/>
      <x:c r="U37" s="114"/>
      <x:c r="V37" s="114"/>
      <x:c r="W37" s="114"/>
      <x:c r="X37" s="114"/>
      <x:c r="Y37" s="114"/>
      <x:c r="Z37" s="114"/>
    </x:row>
    <x:row r="38">
      <x:c r="A38" s="114"/>
      <x:c r="B38" s="114"/>
      <x:c r="C38" s="114"/>
      <x:c r="D38" s="114"/>
      <x:c r="E38" s="114"/>
      <x:c r="F38" s="114"/>
      <x:c r="G38" s="114"/>
      <x:c r="H38" s="114"/>
      <x:c r="I38" s="114"/>
      <x:c r="J38" s="114"/>
      <x:c r="K38" s="114"/>
      <x:c r="L38" s="114"/>
      <x:c r="M38" s="114"/>
      <x:c r="N38" s="114"/>
      <x:c r="O38" s="114"/>
      <x:c r="P38" s="114"/>
      <x:c r="Q38" s="114"/>
      <x:c r="R38" s="114"/>
      <x:c r="S38" s="114"/>
      <x:c r="T38" s="114"/>
      <x:c r="U38" s="114"/>
      <x:c r="V38" s="114"/>
      <x:c r="W38" s="114"/>
      <x:c r="X38" s="114"/>
      <x:c r="Y38" s="114"/>
      <x:c r="Z38" s="114"/>
    </x:row>
    <x:row r="39">
      <x:c r="A39" s="114"/>
      <x:c r="B39" s="114"/>
      <x:c r="C39" s="114"/>
      <x:c r="D39" s="114"/>
      <x:c r="E39" s="114"/>
      <x:c r="F39" s="114"/>
      <x:c r="G39" s="114"/>
      <x:c r="H39" s="114"/>
      <x:c r="I39" s="114"/>
      <x:c r="J39" s="114"/>
      <x:c r="K39" s="114"/>
      <x:c r="L39" s="114"/>
      <x:c r="M39" s="114"/>
      <x:c r="N39" s="114"/>
      <x:c r="O39" s="114"/>
      <x:c r="P39" s="114"/>
      <x:c r="Q39" s="114"/>
      <x:c r="R39" s="114"/>
      <x:c r="S39" s="114"/>
      <x:c r="T39" s="114"/>
      <x:c r="U39" s="114"/>
      <x:c r="V39" s="114"/>
      <x:c r="W39" s="114"/>
      <x:c r="X39" s="114"/>
      <x:c r="Y39" s="114"/>
      <x:c r="Z39" s="114"/>
    </x:row>
    <x:row r="40">
      <x:c r="A40" s="114"/>
      <x:c r="B40" s="114"/>
      <x:c r="C40" s="114"/>
      <x:c r="D40" s="114"/>
      <x:c r="E40" s="114"/>
      <x:c r="F40" s="114"/>
      <x:c r="G40" s="114"/>
      <x:c r="H40" s="114"/>
      <x:c r="I40" s="114"/>
      <x:c r="J40" s="114"/>
      <x:c r="K40" s="114"/>
      <x:c r="L40" s="114"/>
      <x:c r="M40" s="114"/>
      <x:c r="N40" s="114"/>
      <x:c r="O40" s="114"/>
      <x:c r="P40" s="114"/>
      <x:c r="Q40" s="114"/>
      <x:c r="R40" s="114"/>
      <x:c r="S40" s="114"/>
      <x:c r="T40" s="114"/>
      <x:c r="U40" s="114"/>
      <x:c r="V40" s="114"/>
      <x:c r="W40" s="114"/>
      <x:c r="X40" s="114"/>
      <x:c r="Y40" s="114"/>
      <x:c r="Z40" s="114"/>
    </x:row>
    <x:row r="41">
      <x:c r="A41" s="114"/>
      <x:c r="B41" s="114"/>
      <x:c r="C41" s="114"/>
      <x:c r="D41" s="114"/>
      <x:c r="E41" s="114"/>
      <x:c r="F41" s="114"/>
      <x:c r="G41" s="114"/>
      <x:c r="H41" s="114"/>
      <x:c r="I41" s="114"/>
      <x:c r="J41" s="114"/>
      <x:c r="K41" s="114"/>
      <x:c r="L41" s="114"/>
      <x:c r="M41" s="114"/>
      <x:c r="N41" s="114"/>
      <x:c r="O41" s="114"/>
      <x:c r="P41" s="114"/>
      <x:c r="Q41" s="114"/>
      <x:c r="R41" s="114"/>
      <x:c r="S41" s="114"/>
      <x:c r="T41" s="114"/>
      <x:c r="U41" s="114"/>
      <x:c r="V41" s="114"/>
      <x:c r="W41" s="114"/>
      <x:c r="X41" s="114"/>
      <x:c r="Y41" s="114"/>
      <x:c r="Z41" s="114"/>
    </x:row>
    <x:row r="42">
      <x:c r="A42" s="114"/>
      <x:c r="B42" s="114"/>
      <x:c r="C42" s="114"/>
      <x:c r="D42" s="114"/>
      <x:c r="E42" s="114"/>
      <x:c r="F42" s="114"/>
      <x:c r="G42" s="114"/>
      <x:c r="H42" s="114"/>
      <x:c r="I42" s="114"/>
      <x:c r="J42" s="114"/>
      <x:c r="K42" s="114"/>
      <x:c r="L42" s="114"/>
      <x:c r="M42" s="114"/>
      <x:c r="N42" s="114"/>
      <x:c r="O42" s="114"/>
      <x:c r="P42" s="114"/>
      <x:c r="Q42" s="114"/>
      <x:c r="R42" s="114"/>
      <x:c r="S42" s="114"/>
      <x:c r="T42" s="114"/>
      <x:c r="U42" s="114"/>
      <x:c r="V42" s="114"/>
      <x:c r="W42" s="114"/>
      <x:c r="X42" s="114"/>
      <x:c r="Y42" s="114"/>
      <x:c r="Z42" s="114"/>
    </x:row>
    <x:row r="43">
      <x:c r="A43" s="114"/>
      <x:c r="B43" s="114"/>
      <x:c r="C43" s="114"/>
      <x:c r="D43" s="114"/>
      <x:c r="E43" s="114"/>
      <x:c r="F43" s="114"/>
      <x:c r="G43" s="114"/>
      <x:c r="H43" s="114"/>
      <x:c r="I43" s="114"/>
      <x:c r="J43" s="114"/>
      <x:c r="K43" s="114"/>
      <x:c r="L43" s="114"/>
      <x:c r="M43" s="114"/>
      <x:c r="N43" s="114"/>
      <x:c r="O43" s="114"/>
      <x:c r="P43" s="114"/>
      <x:c r="Q43" s="114"/>
      <x:c r="R43" s="114"/>
      <x:c r="S43" s="114"/>
      <x:c r="T43" s="114"/>
      <x:c r="U43" s="114"/>
      <x:c r="V43" s="114"/>
      <x:c r="W43" s="114"/>
      <x:c r="X43" s="114"/>
      <x:c r="Y43" s="114"/>
      <x:c r="Z43" s="114"/>
    </x:row>
    <x:row r="44">
      <x:c r="A44" s="114"/>
      <x:c r="B44" s="114"/>
      <x:c r="C44" s="114"/>
      <x:c r="D44" s="114"/>
      <x:c r="E44" s="114"/>
      <x:c r="F44" s="114"/>
      <x:c r="G44" s="114"/>
      <x:c r="H44" s="114"/>
      <x:c r="I44" s="114"/>
      <x:c r="J44" s="114"/>
      <x:c r="K44" s="114"/>
      <x:c r="L44" s="114"/>
      <x:c r="M44" s="114"/>
      <x:c r="N44" s="114"/>
      <x:c r="O44" s="114"/>
      <x:c r="P44" s="114"/>
      <x:c r="Q44" s="114"/>
      <x:c r="R44" s="114"/>
      <x:c r="S44" s="114"/>
      <x:c r="T44" s="114"/>
      <x:c r="U44" s="114"/>
      <x:c r="V44" s="114"/>
      <x:c r="W44" s="114"/>
      <x:c r="X44" s="114"/>
      <x:c r="Y44" s="114"/>
      <x:c r="Z44" s="114"/>
    </x:row>
    <x:row r="45">
      <x:c r="A45" s="114"/>
      <x:c r="B45" s="114"/>
      <x:c r="C45" s="114"/>
      <x:c r="D45" s="114"/>
      <x:c r="E45" s="114"/>
      <x:c r="F45" s="114"/>
      <x:c r="G45" s="114"/>
      <x:c r="H45" s="114"/>
      <x:c r="I45" s="114"/>
      <x:c r="J45" s="114"/>
      <x:c r="K45" s="114"/>
      <x:c r="L45" s="114"/>
      <x:c r="M45" s="114"/>
      <x:c r="N45" s="114"/>
      <x:c r="O45" s="114"/>
      <x:c r="P45" s="114"/>
      <x:c r="Q45" s="114"/>
      <x:c r="R45" s="114"/>
      <x:c r="S45" s="114"/>
      <x:c r="T45" s="114"/>
      <x:c r="U45" s="114"/>
      <x:c r="V45" s="114"/>
      <x:c r="W45" s="114"/>
      <x:c r="X45" s="114"/>
      <x:c r="Y45" s="114"/>
      <x:c r="Z45" s="114"/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  <x:c r="R46" s="114"/>
      <x:c r="S46" s="114"/>
      <x:c r="T46" s="114"/>
      <x:c r="U46" s="114"/>
      <x:c r="V46" s="114"/>
      <x:c r="W46" s="114"/>
      <x:c r="X46" s="114"/>
      <x:c r="Y46" s="114"/>
      <x:c r="Z46" s="114"/>
    </x:row>
    <x:row r="47">
      <x:c r="A47" s="114"/>
      <x:c r="B47" s="114"/>
      <x:c r="C47" s="114"/>
      <x:c r="D47" s="114"/>
      <x:c r="E47" s="114"/>
      <x:c r="F47" s="114"/>
      <x:c r="G47" s="114"/>
      <x:c r="H47" s="114"/>
      <x:c r="I47" s="114"/>
      <x:c r="J47" s="114"/>
      <x:c r="K47" s="114"/>
      <x:c r="L47" s="114"/>
      <x:c r="M47" s="114"/>
      <x:c r="N47" s="114"/>
      <x:c r="O47" s="114"/>
      <x:c r="P47" s="114"/>
      <x:c r="Q47" s="114"/>
      <x:c r="R47" s="114"/>
      <x:c r="S47" s="114"/>
      <x:c r="T47" s="114"/>
      <x:c r="U47" s="114"/>
      <x:c r="V47" s="114"/>
      <x:c r="W47" s="114"/>
      <x:c r="X47" s="114"/>
      <x:c r="Y47" s="114"/>
      <x:c r="Z47" s="114"/>
    </x:row>
    <x:row r="48">
      <x:c r="A48" s="114"/>
      <x:c r="B48" s="114"/>
      <x:c r="C48" s="114"/>
      <x:c r="D48" s="114"/>
      <x:c r="E48" s="114"/>
      <x:c r="F48" s="114"/>
      <x:c r="G48" s="114"/>
      <x:c r="H48" s="114"/>
      <x:c r="I48" s="114"/>
      <x:c r="J48" s="114"/>
      <x:c r="K48" s="114"/>
      <x:c r="L48" s="114"/>
      <x:c r="M48" s="114"/>
      <x:c r="N48" s="114"/>
      <x:c r="O48" s="114"/>
      <x:c r="P48" s="114"/>
      <x:c r="Q48" s="114"/>
      <x:c r="R48" s="114"/>
      <x:c r="S48" s="114"/>
      <x:c r="T48" s="114"/>
      <x:c r="U48" s="114"/>
      <x:c r="V48" s="114"/>
      <x:c r="W48" s="114"/>
      <x:c r="X48" s="114"/>
      <x:c r="Y48" s="114"/>
      <x:c r="Z48" s="114"/>
    </x:row>
    <x:row r="49">
      <x:c r="A49" s="114"/>
      <x:c r="B49" s="114"/>
      <x:c r="C49" s="114"/>
      <x:c r="D49" s="114"/>
      <x:c r="E49" s="114"/>
      <x:c r="F49" s="114"/>
      <x:c r="G49" s="114"/>
      <x:c r="H49" s="114"/>
      <x:c r="I49" s="114"/>
      <x:c r="J49" s="114"/>
      <x:c r="K49" s="114"/>
      <x:c r="L49" s="114"/>
      <x:c r="M49" s="114"/>
      <x:c r="N49" s="114"/>
      <x:c r="O49" s="114"/>
      <x:c r="P49" s="114"/>
      <x:c r="Q49" s="114"/>
      <x:c r="R49" s="114"/>
      <x:c r="S49" s="114"/>
      <x:c r="T49" s="114"/>
      <x:c r="U49" s="114"/>
      <x:c r="V49" s="114"/>
      <x:c r="W49" s="114"/>
      <x:c r="X49" s="114"/>
      <x:c r="Y49" s="114"/>
      <x:c r="Z49" s="114"/>
    </x:row>
    <x:row r="50">
      <x:c r="A50" s="114"/>
      <x:c r="B50" s="114"/>
      <x:c r="C50" s="114"/>
      <x:c r="D50" s="114"/>
      <x:c r="E50" s="114"/>
      <x:c r="F50" s="114"/>
      <x:c r="G50" s="114"/>
      <x:c r="H50" s="114"/>
      <x:c r="I50" s="114"/>
      <x:c r="J50" s="114"/>
      <x:c r="K50" s="114"/>
      <x:c r="L50" s="114"/>
      <x:c r="M50" s="114"/>
      <x:c r="N50" s="114"/>
      <x:c r="O50" s="114"/>
      <x:c r="P50" s="114"/>
      <x:c r="Q50" s="114"/>
      <x:c r="R50" s="114"/>
      <x:c r="S50" s="114"/>
      <x:c r="T50" s="114"/>
      <x:c r="U50" s="114"/>
      <x:c r="V50" s="114"/>
      <x:c r="W50" s="114"/>
      <x:c r="X50" s="114"/>
      <x:c r="Y50" s="114"/>
      <x:c r="Z50" s="114"/>
    </x:row>
    <x:row r="51">
      <x:c r="A51" s="114"/>
      <x:c r="B51" s="114"/>
      <x:c r="C51" s="114"/>
      <x:c r="D51" s="114"/>
      <x:c r="E51" s="114"/>
      <x:c r="F51" s="114"/>
      <x:c r="G51" s="114"/>
      <x:c r="H51" s="114"/>
      <x:c r="I51" s="114"/>
      <x:c r="J51" s="114"/>
      <x:c r="K51" s="114"/>
      <x:c r="L51" s="114"/>
      <x:c r="M51" s="114"/>
      <x:c r="N51" s="114"/>
      <x:c r="O51" s="114"/>
      <x:c r="P51" s="114"/>
      <x:c r="Q51" s="114"/>
      <x:c r="R51" s="114"/>
      <x:c r="S51" s="114"/>
      <x:c r="T51" s="114"/>
      <x:c r="U51" s="114"/>
      <x:c r="V51" s="114"/>
      <x:c r="W51" s="114"/>
      <x:c r="X51" s="114"/>
      <x:c r="Y51" s="114"/>
      <x:c r="Z51" s="114"/>
    </x:row>
    <x:row r="52">
      <x:c r="A52" s="114"/>
      <x:c r="B52" s="114"/>
      <x:c r="C52" s="114"/>
      <x:c r="D52" s="114"/>
      <x:c r="E52" s="114"/>
      <x:c r="F52" s="114"/>
      <x:c r="G52" s="114"/>
      <x:c r="H52" s="114"/>
      <x:c r="I52" s="114"/>
      <x:c r="J52" s="114"/>
      <x:c r="K52" s="114"/>
      <x:c r="L52" s="114"/>
      <x:c r="M52" s="114"/>
      <x:c r="N52" s="114"/>
      <x:c r="O52" s="114"/>
      <x:c r="P52" s="114"/>
      <x:c r="Q52" s="114"/>
      <x:c r="R52" s="114"/>
      <x:c r="S52" s="114"/>
      <x:c r="T52" s="114"/>
      <x:c r="U52" s="114"/>
      <x:c r="V52" s="114"/>
      <x:c r="W52" s="114"/>
      <x:c r="X52" s="114"/>
      <x:c r="Y52" s="114"/>
      <x:c r="Z52" s="114"/>
    </x:row>
    <x:row r="53">
      <x:c r="A53" s="114"/>
      <x:c r="B53" s="114"/>
      <x:c r="C53" s="114"/>
      <x:c r="D53" s="114"/>
      <x:c r="E53" s="114"/>
      <x:c r="F53" s="114"/>
      <x:c r="G53" s="114"/>
      <x:c r="H53" s="114"/>
      <x:c r="I53" s="114"/>
      <x:c r="J53" s="114"/>
      <x:c r="K53" s="114"/>
      <x:c r="L53" s="114"/>
      <x:c r="M53" s="114"/>
      <x:c r="N53" s="114"/>
      <x:c r="O53" s="114"/>
      <x:c r="P53" s="114"/>
      <x:c r="Q53" s="114"/>
      <x:c r="R53" s="114"/>
      <x:c r="S53" s="114"/>
      <x:c r="T53" s="114"/>
      <x:c r="U53" s="114"/>
      <x:c r="V53" s="114"/>
      <x:c r="W53" s="114"/>
      <x:c r="X53" s="114"/>
      <x:c r="Y53" s="114"/>
      <x:c r="Z53" s="114"/>
    </x:row>
    <x:row r="54">
      <x:c r="A54" s="114"/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  <x:c r="O54" s="114"/>
      <x:c r="P54" s="114"/>
      <x:c r="Q54" s="114"/>
      <x:c r="R54" s="114"/>
      <x:c r="S54" s="114"/>
      <x:c r="T54" s="114"/>
      <x:c r="U54" s="114"/>
      <x:c r="V54" s="114"/>
      <x:c r="W54" s="114"/>
      <x:c r="X54" s="114"/>
      <x:c r="Y54" s="114"/>
      <x:c r="Z54" s="114"/>
    </x:row>
    <x:row r="55">
      <x:c r="A55" s="114"/>
      <x:c r="B55" s="114"/>
      <x:c r="C55" s="114"/>
      <x:c r="D55" s="114"/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  <x:c r="O55" s="114"/>
      <x:c r="P55" s="114"/>
      <x:c r="Q55" s="114"/>
      <x:c r="R55" s="114"/>
      <x:c r="S55" s="114"/>
      <x:c r="T55" s="114"/>
      <x:c r="U55" s="114"/>
      <x:c r="V55" s="114"/>
      <x:c r="W55" s="114"/>
      <x:c r="X55" s="114"/>
      <x:c r="Y55" s="114"/>
      <x:c r="Z55" s="114"/>
    </x:row>
    <x:row r="56">
      <x:c r="A56" s="114"/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14"/>
      <x:c r="L56" s="114"/>
      <x:c r="M56" s="114"/>
      <x:c r="N56" s="114"/>
      <x:c r="O56" s="114"/>
      <x:c r="P56" s="114"/>
      <x:c r="Q56" s="114"/>
      <x:c r="R56" s="114"/>
      <x:c r="S56" s="114"/>
      <x:c r="T56" s="114"/>
      <x:c r="U56" s="114"/>
      <x:c r="V56" s="114"/>
      <x:c r="W56" s="114"/>
      <x:c r="X56" s="114"/>
      <x:c r="Y56" s="114"/>
      <x:c r="Z56" s="114"/>
    </x:row>
    <x:row r="57">
      <x:c r="A57" s="114"/>
      <x:c r="B57" s="114"/>
      <x:c r="C57" s="114"/>
      <x:c r="D57" s="114"/>
      <x:c r="E57" s="114"/>
      <x:c r="F57" s="114"/>
      <x:c r="G57" s="114"/>
      <x:c r="H57" s="114"/>
      <x:c r="I57" s="114"/>
      <x:c r="J57" s="114"/>
      <x:c r="K57" s="114"/>
      <x:c r="L57" s="114"/>
      <x:c r="M57" s="114"/>
      <x:c r="N57" s="114"/>
      <x:c r="O57" s="114"/>
      <x:c r="P57" s="114"/>
      <x:c r="Q57" s="114"/>
      <x:c r="R57" s="114"/>
      <x:c r="S57" s="114"/>
      <x:c r="T57" s="114"/>
      <x:c r="U57" s="114"/>
      <x:c r="V57" s="114"/>
      <x:c r="W57" s="114"/>
      <x:c r="X57" s="114"/>
      <x:c r="Y57" s="114"/>
      <x:c r="Z57" s="114"/>
    </x:row>
    <x:row r="58">
      <x:c r="A58" s="114"/>
      <x:c r="B58" s="114"/>
      <x:c r="C58" s="114"/>
      <x:c r="D58" s="114"/>
      <x:c r="E58" s="114"/>
      <x:c r="F58" s="114"/>
      <x:c r="G58" s="114"/>
      <x:c r="H58" s="114"/>
      <x:c r="I58" s="114"/>
      <x:c r="J58" s="114"/>
      <x:c r="K58" s="114"/>
      <x:c r="L58" s="114"/>
      <x:c r="M58" s="114"/>
      <x:c r="N58" s="114"/>
      <x:c r="O58" s="114"/>
      <x:c r="P58" s="114"/>
      <x:c r="Q58" s="114"/>
      <x:c r="R58" s="114"/>
      <x:c r="S58" s="114"/>
      <x:c r="T58" s="114"/>
      <x:c r="U58" s="114"/>
      <x:c r="V58" s="114"/>
      <x:c r="W58" s="114"/>
      <x:c r="X58" s="114"/>
      <x:c r="Y58" s="114"/>
      <x:c r="Z58" s="114"/>
    </x:row>
    <x:row r="59">
      <x:c r="A59" s="114"/>
      <x:c r="B59" s="114"/>
      <x:c r="C59" s="114"/>
      <x:c r="D59" s="114"/>
      <x:c r="E59" s="114"/>
      <x:c r="F59" s="114"/>
      <x:c r="G59" s="114"/>
      <x:c r="H59" s="114"/>
      <x:c r="I59" s="114"/>
      <x:c r="J59" s="114"/>
      <x:c r="K59" s="114"/>
      <x:c r="L59" s="114"/>
      <x:c r="M59" s="114"/>
      <x:c r="N59" s="114"/>
      <x:c r="O59" s="114"/>
      <x:c r="P59" s="114"/>
      <x:c r="Q59" s="114"/>
      <x:c r="R59" s="114"/>
      <x:c r="S59" s="114"/>
      <x:c r="T59" s="114"/>
      <x:c r="U59" s="114"/>
      <x:c r="V59" s="114"/>
      <x:c r="W59" s="114"/>
      <x:c r="X59" s="114"/>
      <x:c r="Y59" s="114"/>
      <x:c r="Z59" s="114"/>
    </x:row>
    <x:row r="60">
      <x:c r="A60" s="114"/>
      <x:c r="B60" s="114"/>
      <x:c r="C60" s="114"/>
      <x:c r="D60" s="114"/>
      <x:c r="E60" s="114"/>
      <x:c r="F60" s="114"/>
      <x:c r="G60" s="114"/>
      <x:c r="H60" s="114"/>
      <x:c r="I60" s="114"/>
      <x:c r="J60" s="114"/>
      <x:c r="K60" s="114"/>
      <x:c r="L60" s="114"/>
      <x:c r="M60" s="114"/>
      <x:c r="N60" s="114"/>
      <x:c r="O60" s="114"/>
      <x:c r="P60" s="114"/>
      <x:c r="Q60" s="114"/>
      <x:c r="R60" s="114"/>
      <x:c r="S60" s="114"/>
      <x:c r="T60" s="114"/>
      <x:c r="U60" s="114"/>
      <x:c r="V60" s="114"/>
      <x:c r="W60" s="114"/>
      <x:c r="X60" s="114"/>
      <x:c r="Y60" s="114"/>
      <x:c r="Z60" s="114"/>
    </x:row>
    <x:row r="61">
      <x:c r="A61" s="114"/>
      <x:c r="B61" s="114"/>
      <x:c r="C61" s="114"/>
      <x:c r="D61" s="114"/>
      <x:c r="E61" s="114"/>
      <x:c r="F61" s="114"/>
      <x:c r="G61" s="114"/>
      <x:c r="H61" s="114"/>
      <x:c r="I61" s="114"/>
      <x:c r="J61" s="114"/>
      <x:c r="K61" s="114"/>
      <x:c r="L61" s="114"/>
      <x:c r="M61" s="114"/>
      <x:c r="N61" s="114"/>
      <x:c r="O61" s="114"/>
      <x:c r="P61" s="114"/>
      <x:c r="Q61" s="114"/>
      <x:c r="R61" s="114"/>
      <x:c r="S61" s="114"/>
      <x:c r="T61" s="114"/>
      <x:c r="U61" s="114"/>
      <x:c r="V61" s="114"/>
      <x:c r="W61" s="114"/>
      <x:c r="X61" s="114"/>
      <x:c r="Y61" s="114"/>
      <x:c r="Z61" s="114"/>
    </x:row>
    <x:row r="62">
      <x:c r="A62" s="114"/>
      <x:c r="B62" s="114"/>
      <x:c r="C62" s="114"/>
      <x:c r="D62" s="114"/>
      <x:c r="E62" s="114"/>
      <x:c r="F62" s="114"/>
      <x:c r="G62" s="114"/>
      <x:c r="H62" s="114"/>
      <x:c r="I62" s="114"/>
      <x:c r="J62" s="114"/>
      <x:c r="K62" s="114"/>
      <x:c r="L62" s="114"/>
      <x:c r="M62" s="114"/>
      <x:c r="N62" s="114"/>
      <x:c r="O62" s="114"/>
      <x:c r="P62" s="114"/>
      <x:c r="Q62" s="114"/>
      <x:c r="R62" s="114"/>
      <x:c r="S62" s="114"/>
      <x:c r="T62" s="114"/>
      <x:c r="U62" s="114"/>
      <x:c r="V62" s="114"/>
      <x:c r="W62" s="114"/>
      <x:c r="X62" s="114"/>
      <x:c r="Y62" s="114"/>
      <x:c r="Z62" s="114"/>
    </x:row>
    <x:row r="63">
      <x:c r="A63" s="114"/>
      <x:c r="B63" s="114"/>
      <x:c r="C63" s="114"/>
      <x:c r="D63" s="114"/>
      <x:c r="E63" s="114"/>
      <x:c r="F63" s="114"/>
      <x:c r="G63" s="114"/>
      <x:c r="H63" s="114"/>
      <x:c r="I63" s="114"/>
      <x:c r="J63" s="114"/>
      <x:c r="K63" s="114"/>
      <x:c r="L63" s="114"/>
      <x:c r="M63" s="114"/>
      <x:c r="N63" s="114"/>
      <x:c r="O63" s="114"/>
      <x:c r="P63" s="114"/>
      <x:c r="Q63" s="114"/>
      <x:c r="R63" s="114"/>
      <x:c r="S63" s="114"/>
      <x:c r="T63" s="114"/>
      <x:c r="U63" s="114"/>
      <x:c r="V63" s="114"/>
      <x:c r="W63" s="114"/>
      <x:c r="X63" s="114"/>
      <x:c r="Y63" s="114"/>
      <x:c r="Z63" s="114"/>
    </x:row>
    <x:row r="64">
      <x:c r="A64" s="114"/>
      <x:c r="B64" s="114"/>
      <x:c r="C64" s="114"/>
      <x:c r="D64" s="114"/>
      <x:c r="E64" s="114"/>
      <x:c r="F64" s="114"/>
      <x:c r="G64" s="114"/>
      <x:c r="H64" s="114"/>
      <x:c r="I64" s="114"/>
      <x:c r="J64" s="114"/>
      <x:c r="K64" s="114"/>
      <x:c r="L64" s="114"/>
      <x:c r="M64" s="114"/>
      <x:c r="N64" s="114"/>
      <x:c r="O64" s="114"/>
      <x:c r="P64" s="114"/>
      <x:c r="Q64" s="114"/>
      <x:c r="R64" s="114"/>
      <x:c r="S64" s="114"/>
      <x:c r="T64" s="114"/>
      <x:c r="U64" s="114"/>
      <x:c r="V64" s="114"/>
      <x:c r="W64" s="114"/>
      <x:c r="X64" s="114"/>
      <x:c r="Y64" s="114"/>
      <x:c r="Z64" s="114"/>
    </x:row>
    <x:row r="65">
      <x:c r="A65" s="114"/>
      <x:c r="B65" s="114"/>
      <x:c r="C65" s="114"/>
      <x:c r="D65" s="114"/>
      <x:c r="E65" s="114"/>
      <x:c r="F65" s="114"/>
      <x:c r="G65" s="114"/>
      <x:c r="H65" s="114"/>
      <x:c r="I65" s="114"/>
      <x:c r="J65" s="114"/>
      <x:c r="K65" s="114"/>
      <x:c r="L65" s="114"/>
      <x:c r="M65" s="114"/>
      <x:c r="N65" s="114"/>
      <x:c r="O65" s="114"/>
      <x:c r="P65" s="114"/>
      <x:c r="Q65" s="114"/>
      <x:c r="R65" s="114"/>
      <x:c r="S65" s="114"/>
      <x:c r="T65" s="114"/>
      <x:c r="U65" s="114"/>
      <x:c r="V65" s="114"/>
      <x:c r="W65" s="114"/>
      <x:c r="X65" s="114"/>
      <x:c r="Y65" s="114"/>
      <x:c r="Z65" s="114"/>
    </x:row>
    <x:row r="66">
      <x:c r="A66" s="114"/>
      <x:c r="B66" s="114"/>
      <x:c r="C66" s="114"/>
      <x:c r="D66" s="114"/>
      <x:c r="E66" s="114"/>
      <x:c r="F66" s="114"/>
      <x:c r="G66" s="114"/>
      <x:c r="H66" s="114"/>
      <x:c r="I66" s="114"/>
      <x:c r="J66" s="114"/>
      <x:c r="K66" s="114"/>
      <x:c r="L66" s="114"/>
      <x:c r="M66" s="114"/>
      <x:c r="N66" s="114"/>
      <x:c r="O66" s="114"/>
      <x:c r="P66" s="114"/>
      <x:c r="Q66" s="114"/>
      <x:c r="R66" s="114"/>
      <x:c r="S66" s="114"/>
      <x:c r="T66" s="114"/>
      <x:c r="U66" s="114"/>
      <x:c r="V66" s="114"/>
      <x:c r="W66" s="114"/>
      <x:c r="X66" s="114"/>
      <x:c r="Y66" s="114"/>
      <x:c r="Z66" s="114"/>
    </x:row>
    <x:row r="67">
      <x:c r="A67" s="114"/>
      <x:c r="B67" s="114"/>
      <x:c r="C67" s="114"/>
      <x:c r="D67" s="114"/>
      <x:c r="E67" s="114"/>
      <x:c r="F67" s="114"/>
      <x:c r="G67" s="114"/>
      <x:c r="H67" s="114"/>
      <x:c r="I67" s="114"/>
      <x:c r="J67" s="114"/>
      <x:c r="K67" s="114"/>
      <x:c r="L67" s="114"/>
      <x:c r="M67" s="114"/>
      <x:c r="N67" s="114"/>
      <x:c r="O67" s="114"/>
      <x:c r="P67" s="114"/>
      <x:c r="Q67" s="114"/>
      <x:c r="R67" s="114"/>
      <x:c r="S67" s="114"/>
      <x:c r="T67" s="114"/>
      <x:c r="U67" s="114"/>
      <x:c r="V67" s="114"/>
      <x:c r="W67" s="114"/>
      <x:c r="X67" s="114"/>
      <x:c r="Y67" s="114"/>
      <x:c r="Z67" s="114"/>
    </x:row>
    <x:row r="68">
      <x:c r="A68" s="114"/>
      <x:c r="B68" s="114"/>
      <x:c r="C68" s="114"/>
      <x:c r="D68" s="114"/>
      <x:c r="E68" s="114"/>
      <x:c r="F68" s="114"/>
      <x:c r="G68" s="114"/>
      <x:c r="H68" s="114"/>
      <x:c r="I68" s="114"/>
      <x:c r="J68" s="114"/>
      <x:c r="K68" s="114"/>
      <x:c r="L68" s="114"/>
      <x:c r="M68" s="114"/>
      <x:c r="N68" s="114"/>
      <x:c r="O68" s="114"/>
      <x:c r="P68" s="114"/>
      <x:c r="Q68" s="114"/>
      <x:c r="R68" s="114"/>
      <x:c r="S68" s="114"/>
      <x:c r="T68" s="114"/>
      <x:c r="U68" s="114"/>
      <x:c r="V68" s="114"/>
      <x:c r="W68" s="114"/>
      <x:c r="X68" s="114"/>
      <x:c r="Y68" s="114"/>
      <x:c r="Z68" s="114"/>
    </x:row>
    <x:row r="69">
      <x:c r="A69" s="114"/>
      <x:c r="B69" s="114"/>
      <x:c r="C69" s="114"/>
      <x:c r="D69" s="114"/>
      <x:c r="E69" s="114"/>
      <x:c r="F69" s="114"/>
      <x:c r="G69" s="114"/>
      <x:c r="H69" s="114"/>
      <x:c r="I69" s="114"/>
      <x:c r="J69" s="114"/>
      <x:c r="K69" s="114"/>
      <x:c r="L69" s="114"/>
      <x:c r="M69" s="114"/>
      <x:c r="N69" s="114"/>
      <x:c r="O69" s="114"/>
      <x:c r="P69" s="114"/>
      <x:c r="Q69" s="114"/>
      <x:c r="R69" s="114"/>
      <x:c r="S69" s="114"/>
      <x:c r="T69" s="114"/>
      <x:c r="U69" s="114"/>
      <x:c r="V69" s="114"/>
      <x:c r="W69" s="114"/>
      <x:c r="X69" s="114"/>
      <x:c r="Y69" s="114"/>
      <x:c r="Z69" s="114"/>
    </x:row>
    <x:row r="70">
      <x:c r="A70" s="114"/>
      <x:c r="B70" s="114"/>
      <x:c r="C70" s="114"/>
      <x:c r="D70" s="114"/>
      <x:c r="E70" s="114"/>
      <x:c r="F70" s="114"/>
      <x:c r="G70" s="114"/>
      <x:c r="H70" s="114"/>
      <x:c r="I70" s="114"/>
      <x:c r="J70" s="114"/>
      <x:c r="K70" s="114"/>
      <x:c r="L70" s="114"/>
      <x:c r="M70" s="114"/>
      <x:c r="N70" s="114"/>
      <x:c r="O70" s="114"/>
      <x:c r="P70" s="114"/>
      <x:c r="Q70" s="114"/>
      <x:c r="R70" s="114"/>
      <x:c r="S70" s="114"/>
      <x:c r="T70" s="114"/>
      <x:c r="U70" s="114"/>
      <x:c r="V70" s="114"/>
      <x:c r="W70" s="114"/>
      <x:c r="X70" s="114"/>
      <x:c r="Y70" s="114"/>
      <x:c r="Z70" s="114"/>
    </x:row>
    <x:row r="71">
      <x:c r="A71" s="114"/>
      <x:c r="B71" s="114"/>
      <x:c r="C71" s="114"/>
      <x:c r="D71" s="114"/>
      <x:c r="E71" s="114"/>
      <x:c r="F71" s="114"/>
      <x:c r="G71" s="114"/>
      <x:c r="H71" s="114"/>
      <x:c r="I71" s="114"/>
      <x:c r="J71" s="114"/>
      <x:c r="K71" s="114"/>
      <x:c r="L71" s="114"/>
      <x:c r="M71" s="114"/>
      <x:c r="N71" s="114"/>
      <x:c r="O71" s="114"/>
      <x:c r="P71" s="114"/>
      <x:c r="Q71" s="114"/>
      <x:c r="R71" s="114"/>
      <x:c r="S71" s="114"/>
      <x:c r="T71" s="114"/>
      <x:c r="U71" s="114"/>
      <x:c r="V71" s="114"/>
      <x:c r="W71" s="114"/>
      <x:c r="X71" s="114"/>
      <x:c r="Y71" s="114"/>
      <x:c r="Z71" s="114"/>
    </x:row>
    <x:row r="72">
      <x:c r="A72" s="114"/>
      <x:c r="B72" s="114"/>
      <x:c r="C72" s="114"/>
      <x:c r="D72" s="114"/>
      <x:c r="E72" s="114"/>
      <x:c r="F72" s="114"/>
      <x:c r="G72" s="114"/>
      <x:c r="H72" s="114"/>
      <x:c r="I72" s="114"/>
      <x:c r="J72" s="114"/>
      <x:c r="K72" s="114"/>
      <x:c r="L72" s="114"/>
      <x:c r="M72" s="114"/>
      <x:c r="N72" s="114"/>
      <x:c r="O72" s="114"/>
      <x:c r="P72" s="114"/>
      <x:c r="Q72" s="114"/>
      <x:c r="R72" s="114"/>
      <x:c r="S72" s="114"/>
      <x:c r="T72" s="114"/>
      <x:c r="U72" s="114"/>
      <x:c r="V72" s="114"/>
      <x:c r="W72" s="114"/>
      <x:c r="X72" s="114"/>
      <x:c r="Y72" s="114"/>
      <x:c r="Z72" s="114"/>
    </x:row>
    <x:row r="73">
      <x:c r="A73" s="114"/>
      <x:c r="B73" s="114"/>
      <x:c r="C73" s="114"/>
      <x:c r="D73" s="114"/>
      <x:c r="E73" s="114"/>
      <x:c r="F73" s="114"/>
      <x:c r="G73" s="114"/>
      <x:c r="H73" s="114"/>
      <x:c r="I73" s="114"/>
      <x:c r="J73" s="114"/>
      <x:c r="K73" s="114"/>
      <x:c r="L73" s="114"/>
      <x:c r="M73" s="114"/>
      <x:c r="N73" s="114"/>
      <x:c r="O73" s="114"/>
      <x:c r="P73" s="114"/>
      <x:c r="Q73" s="114"/>
      <x:c r="R73" s="114"/>
      <x:c r="S73" s="114"/>
      <x:c r="T73" s="114"/>
      <x:c r="U73" s="114"/>
      <x:c r="V73" s="114"/>
      <x:c r="W73" s="114"/>
      <x:c r="X73" s="114"/>
      <x:c r="Y73" s="114"/>
      <x:c r="Z73" s="114"/>
    </x:row>
    <x:row r="74">
      <x:c r="A74" s="114"/>
      <x:c r="B74" s="114"/>
      <x:c r="C74" s="114"/>
      <x:c r="D74" s="114"/>
      <x:c r="E74" s="114"/>
      <x:c r="F74" s="114"/>
      <x:c r="G74" s="114"/>
      <x:c r="H74" s="114"/>
      <x:c r="I74" s="114"/>
      <x:c r="J74" s="114"/>
      <x:c r="K74" s="114"/>
      <x:c r="L74" s="114"/>
      <x:c r="M74" s="114"/>
      <x:c r="N74" s="114"/>
      <x:c r="O74" s="114"/>
      <x:c r="P74" s="114"/>
      <x:c r="Q74" s="114"/>
      <x:c r="R74" s="114"/>
      <x:c r="S74" s="114"/>
      <x:c r="T74" s="114"/>
      <x:c r="U74" s="114"/>
      <x:c r="V74" s="114"/>
      <x:c r="W74" s="114"/>
      <x:c r="X74" s="114"/>
      <x:c r="Y74" s="114"/>
      <x:c r="Z74" s="114"/>
    </x:row>
    <x:row r="75">
      <x:c r="A75" s="114"/>
      <x:c r="B75" s="114"/>
      <x:c r="C75" s="114"/>
      <x:c r="D75" s="114"/>
      <x:c r="E75" s="114"/>
      <x:c r="F75" s="114"/>
      <x:c r="G75" s="114"/>
      <x:c r="H75" s="114"/>
      <x:c r="I75" s="114"/>
      <x:c r="J75" s="114"/>
      <x:c r="K75" s="114"/>
      <x:c r="L75" s="114"/>
      <x:c r="M75" s="114"/>
      <x:c r="N75" s="114"/>
      <x:c r="O75" s="114"/>
      <x:c r="P75" s="114"/>
      <x:c r="Q75" s="114"/>
      <x:c r="R75" s="114"/>
      <x:c r="S75" s="114"/>
      <x:c r="T75" s="114"/>
      <x:c r="U75" s="114"/>
      <x:c r="V75" s="114"/>
      <x:c r="W75" s="114"/>
      <x:c r="X75" s="114"/>
      <x:c r="Y75" s="114"/>
      <x:c r="Z75" s="114"/>
    </x:row>
    <x:row r="76">
      <x:c r="A76" s="114"/>
      <x:c r="B76" s="114"/>
      <x:c r="C76" s="114"/>
      <x:c r="D76" s="114"/>
      <x:c r="E76" s="114"/>
      <x:c r="F76" s="114"/>
      <x:c r="G76" s="114"/>
      <x:c r="H76" s="114"/>
      <x:c r="I76" s="114"/>
      <x:c r="J76" s="114"/>
      <x:c r="K76" s="114"/>
      <x:c r="L76" s="114"/>
      <x:c r="M76" s="114"/>
      <x:c r="N76" s="114"/>
      <x:c r="O76" s="114"/>
      <x:c r="P76" s="114"/>
      <x:c r="Q76" s="114"/>
      <x:c r="R76" s="114"/>
      <x:c r="S76" s="114"/>
      <x:c r="T76" s="114"/>
      <x:c r="U76" s="114"/>
      <x:c r="V76" s="114"/>
      <x:c r="W76" s="114"/>
      <x:c r="X76" s="114"/>
      <x:c r="Y76" s="114"/>
      <x:c r="Z76" s="114"/>
    </x:row>
    <x:row r="77">
      <x:c r="A77" s="114"/>
      <x:c r="B77" s="114"/>
      <x:c r="C77" s="114"/>
      <x:c r="D77" s="114"/>
      <x:c r="E77" s="114"/>
      <x:c r="F77" s="114"/>
      <x:c r="G77" s="114"/>
      <x:c r="H77" s="114"/>
      <x:c r="I77" s="114"/>
      <x:c r="J77" s="114"/>
      <x:c r="K77" s="114"/>
      <x:c r="L77" s="114"/>
      <x:c r="M77" s="114"/>
      <x:c r="N77" s="114"/>
      <x:c r="O77" s="114"/>
      <x:c r="P77" s="114"/>
      <x:c r="Q77" s="114"/>
      <x:c r="R77" s="114"/>
      <x:c r="S77" s="114"/>
      <x:c r="T77" s="114"/>
      <x:c r="U77" s="114"/>
      <x:c r="V77" s="114"/>
      <x:c r="W77" s="114"/>
      <x:c r="X77" s="114"/>
      <x:c r="Y77" s="114"/>
      <x:c r="Z77" s="114"/>
    </x:row>
    <x:row r="78">
      <x:c r="A78" s="114"/>
      <x:c r="B78" s="114"/>
      <x:c r="C78" s="114"/>
      <x:c r="D78" s="114"/>
      <x:c r="E78" s="114"/>
      <x:c r="F78" s="114"/>
      <x:c r="G78" s="114"/>
      <x:c r="H78" s="114"/>
      <x:c r="I78" s="114"/>
      <x:c r="J78" s="114"/>
      <x:c r="K78" s="114"/>
      <x:c r="L78" s="114"/>
      <x:c r="M78" s="114"/>
      <x:c r="N78" s="114"/>
      <x:c r="O78" s="114"/>
      <x:c r="P78" s="114"/>
      <x:c r="Q78" s="114"/>
      <x:c r="R78" s="114"/>
      <x:c r="S78" s="114"/>
      <x:c r="T78" s="114"/>
      <x:c r="U78" s="114"/>
      <x:c r="V78" s="114"/>
      <x:c r="W78" s="114"/>
      <x:c r="X78" s="114"/>
      <x:c r="Y78" s="114"/>
      <x:c r="Z78" s="114"/>
    </x:row>
    <x:row r="79">
      <x:c r="A79" s="114"/>
      <x:c r="B79" s="114"/>
      <x:c r="C79" s="114"/>
      <x:c r="D79" s="114"/>
      <x:c r="E79" s="114"/>
      <x:c r="F79" s="114"/>
      <x:c r="G79" s="114"/>
      <x:c r="H79" s="114"/>
      <x:c r="I79" s="114"/>
      <x:c r="J79" s="114"/>
      <x:c r="K79" s="114"/>
      <x:c r="L79" s="114"/>
      <x:c r="M79" s="114"/>
      <x:c r="N79" s="114"/>
      <x:c r="O79" s="114"/>
      <x:c r="P79" s="114"/>
      <x:c r="Q79" s="114"/>
      <x:c r="R79" s="114"/>
      <x:c r="S79" s="114"/>
      <x:c r="T79" s="114"/>
      <x:c r="U79" s="114"/>
      <x:c r="V79" s="114"/>
      <x:c r="W79" s="114"/>
      <x:c r="X79" s="114"/>
      <x:c r="Y79" s="114"/>
      <x:c r="Z79" s="114"/>
    </x:row>
    <x:row r="80">
      <x:c r="A80" s="114"/>
      <x:c r="B80" s="114"/>
      <x:c r="C80" s="114"/>
      <x:c r="D80" s="114"/>
      <x:c r="E80" s="114"/>
      <x:c r="F80" s="114"/>
      <x:c r="G80" s="114"/>
      <x:c r="H80" s="114"/>
      <x:c r="I80" s="114"/>
      <x:c r="J80" s="114"/>
      <x:c r="K80" s="114"/>
      <x:c r="L80" s="114"/>
      <x:c r="M80" s="114"/>
      <x:c r="N80" s="114"/>
      <x:c r="O80" s="114"/>
      <x:c r="P80" s="114"/>
      <x:c r="Q80" s="114"/>
      <x:c r="R80" s="114"/>
      <x:c r="S80" s="114"/>
      <x:c r="T80" s="114"/>
      <x:c r="U80" s="114"/>
      <x:c r="V80" s="114"/>
      <x:c r="W80" s="114"/>
      <x:c r="X80" s="114"/>
      <x:c r="Y80" s="114"/>
      <x:c r="Z80" s="114"/>
    </x:row>
    <x:row r="81">
      <x:c r="A81" s="114"/>
      <x:c r="B81" s="114"/>
      <x:c r="C81" s="114"/>
      <x:c r="D81" s="114"/>
      <x:c r="E81" s="114"/>
      <x:c r="F81" s="114"/>
      <x:c r="G81" s="114"/>
      <x:c r="H81" s="114"/>
      <x:c r="I81" s="114"/>
      <x:c r="J81" s="114"/>
      <x:c r="K81" s="114"/>
      <x:c r="L81" s="114"/>
      <x:c r="M81" s="114"/>
      <x:c r="N81" s="114"/>
      <x:c r="O81" s="114"/>
      <x:c r="P81" s="114"/>
      <x:c r="Q81" s="114"/>
      <x:c r="R81" s="114"/>
      <x:c r="S81" s="114"/>
      <x:c r="T81" s="114"/>
      <x:c r="U81" s="114"/>
      <x:c r="V81" s="114"/>
      <x:c r="W81" s="114"/>
      <x:c r="X81" s="114"/>
      <x:c r="Y81" s="114"/>
      <x:c r="Z81" s="114"/>
    </x:row>
    <x:row r="82">
      <x:c r="A82" s="114"/>
      <x:c r="B82" s="114"/>
      <x:c r="C82" s="114"/>
      <x:c r="D82" s="114"/>
      <x:c r="E82" s="114"/>
      <x:c r="F82" s="114"/>
      <x:c r="G82" s="114"/>
      <x:c r="H82" s="114"/>
      <x:c r="I82" s="114"/>
      <x:c r="J82" s="114"/>
      <x:c r="K82" s="114"/>
      <x:c r="L82" s="114"/>
      <x:c r="M82" s="114"/>
      <x:c r="N82" s="114"/>
      <x:c r="O82" s="114"/>
      <x:c r="P82" s="114"/>
      <x:c r="Q82" s="114"/>
      <x:c r="R82" s="114"/>
      <x:c r="S82" s="114"/>
      <x:c r="T82" s="114"/>
      <x:c r="U82" s="114"/>
      <x:c r="V82" s="114"/>
      <x:c r="W82" s="114"/>
      <x:c r="X82" s="114"/>
      <x:c r="Y82" s="114"/>
      <x:c r="Z82" s="114"/>
    </x:row>
    <x:row r="83">
      <x:c r="A83" s="114"/>
      <x:c r="B83" s="114"/>
      <x:c r="C83" s="114"/>
      <x:c r="D83" s="114"/>
      <x:c r="E83" s="114"/>
      <x:c r="F83" s="114"/>
      <x:c r="G83" s="114"/>
      <x:c r="H83" s="114"/>
      <x:c r="I83" s="114"/>
      <x:c r="J83" s="114"/>
      <x:c r="K83" s="114"/>
      <x:c r="L83" s="114"/>
      <x:c r="M83" s="114"/>
      <x:c r="N83" s="114"/>
      <x:c r="O83" s="114"/>
      <x:c r="P83" s="114"/>
      <x:c r="Q83" s="114"/>
      <x:c r="R83" s="114"/>
      <x:c r="S83" s="114"/>
      <x:c r="T83" s="114"/>
      <x:c r="U83" s="114"/>
      <x:c r="V83" s="114"/>
      <x:c r="W83" s="114"/>
      <x:c r="X83" s="114"/>
      <x:c r="Y83" s="114"/>
      <x:c r="Z83" s="114"/>
    </x:row>
    <x:row r="84">
      <x:c r="A84" s="114"/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14"/>
      <x:c r="M84" s="114"/>
      <x:c r="N84" s="114"/>
      <x:c r="O84" s="114"/>
      <x:c r="P84" s="114"/>
      <x:c r="Q84" s="114"/>
      <x:c r="R84" s="114"/>
      <x:c r="S84" s="114"/>
      <x:c r="T84" s="114"/>
      <x:c r="U84" s="114"/>
      <x:c r="V84" s="114"/>
      <x:c r="W84" s="114"/>
      <x:c r="X84" s="114"/>
      <x:c r="Y84" s="114"/>
      <x:c r="Z84" s="114"/>
    </x:row>
    <x:row r="85">
      <x:c r="A85" s="114"/>
      <x:c r="B85" s="114"/>
      <x:c r="C85" s="114"/>
      <x:c r="D85" s="114"/>
      <x:c r="E85" s="114"/>
      <x:c r="F85" s="114"/>
      <x:c r="G85" s="114"/>
      <x:c r="H85" s="114"/>
      <x:c r="I85" s="114"/>
      <x:c r="J85" s="114"/>
      <x:c r="K85" s="114"/>
      <x:c r="L85" s="114"/>
      <x:c r="M85" s="114"/>
      <x:c r="N85" s="114"/>
      <x:c r="O85" s="114"/>
      <x:c r="P85" s="114"/>
      <x:c r="Q85" s="114"/>
      <x:c r="R85" s="114"/>
      <x:c r="S85" s="114"/>
      <x:c r="T85" s="114"/>
      <x:c r="U85" s="114"/>
      <x:c r="V85" s="114"/>
      <x:c r="W85" s="114"/>
      <x:c r="X85" s="114"/>
      <x:c r="Y85" s="114"/>
      <x:c r="Z85" s="114"/>
    </x:row>
    <x:row r="86">
      <x:c r="A86" s="114"/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14"/>
      <x:c r="L86" s="114"/>
      <x:c r="M86" s="114"/>
      <x:c r="N86" s="114"/>
      <x:c r="O86" s="114"/>
      <x:c r="P86" s="114"/>
      <x:c r="Q86" s="114"/>
      <x:c r="R86" s="114"/>
      <x:c r="S86" s="114"/>
      <x:c r="T86" s="114"/>
      <x:c r="U86" s="114"/>
      <x:c r="V86" s="114"/>
      <x:c r="W86" s="114"/>
      <x:c r="X86" s="114"/>
      <x:c r="Y86" s="114"/>
      <x:c r="Z86" s="114"/>
    </x:row>
    <x:row r="87">
      <x:c r="A87" s="114"/>
      <x:c r="B87" s="114"/>
      <x:c r="C87" s="114"/>
      <x:c r="D87" s="114"/>
      <x:c r="E87" s="114"/>
      <x:c r="F87" s="114"/>
      <x:c r="G87" s="114"/>
      <x:c r="H87" s="114"/>
      <x:c r="I87" s="114"/>
      <x:c r="J87" s="114"/>
      <x:c r="K87" s="114"/>
      <x:c r="L87" s="114"/>
      <x:c r="M87" s="114"/>
      <x:c r="N87" s="114"/>
      <x:c r="O87" s="114"/>
      <x:c r="P87" s="114"/>
      <x:c r="Q87" s="114"/>
      <x:c r="R87" s="114"/>
      <x:c r="S87" s="114"/>
      <x:c r="T87" s="114"/>
      <x:c r="U87" s="114"/>
      <x:c r="V87" s="114"/>
      <x:c r="W87" s="114"/>
      <x:c r="X87" s="114"/>
      <x:c r="Y87" s="114"/>
      <x:c r="Z87" s="114"/>
    </x:row>
    <x:row r="88">
      <x:c r="A88" s="114"/>
      <x:c r="B88" s="114"/>
      <x:c r="C88" s="114"/>
      <x:c r="D88" s="114"/>
      <x:c r="E88" s="114"/>
      <x:c r="F88" s="114"/>
      <x:c r="G88" s="114"/>
      <x:c r="H88" s="114"/>
      <x:c r="I88" s="114"/>
      <x:c r="J88" s="114"/>
      <x:c r="K88" s="114"/>
      <x:c r="L88" s="114"/>
      <x:c r="M88" s="114"/>
      <x:c r="N88" s="114"/>
      <x:c r="O88" s="114"/>
      <x:c r="P88" s="114"/>
      <x:c r="Q88" s="114"/>
      <x:c r="R88" s="114"/>
      <x:c r="S88" s="114"/>
      <x:c r="T88" s="114"/>
      <x:c r="U88" s="114"/>
      <x:c r="V88" s="114"/>
      <x:c r="W88" s="114"/>
      <x:c r="X88" s="114"/>
      <x:c r="Y88" s="114"/>
      <x:c r="Z88" s="114"/>
    </x:row>
    <x:row r="89">
      <x:c r="A89" s="114"/>
      <x:c r="B89" s="114"/>
      <x:c r="C89" s="114"/>
      <x:c r="D89" s="114"/>
      <x:c r="E89" s="114"/>
      <x:c r="F89" s="114"/>
      <x:c r="G89" s="114"/>
      <x:c r="H89" s="114"/>
      <x:c r="I89" s="114"/>
      <x:c r="J89" s="114"/>
      <x:c r="K89" s="114"/>
      <x:c r="L89" s="114"/>
      <x:c r="M89" s="114"/>
      <x:c r="N89" s="114"/>
      <x:c r="O89" s="114"/>
      <x:c r="P89" s="114"/>
      <x:c r="Q89" s="114"/>
      <x:c r="R89" s="114"/>
      <x:c r="S89" s="114"/>
      <x:c r="T89" s="114"/>
      <x:c r="U89" s="114"/>
      <x:c r="V89" s="114"/>
      <x:c r="W89" s="114"/>
      <x:c r="X89" s="114"/>
      <x:c r="Y89" s="114"/>
      <x:c r="Z89" s="114"/>
    </x:row>
    <x:row r="90">
      <x:c r="A90" s="114"/>
      <x:c r="B90" s="114"/>
      <x:c r="C90" s="114"/>
      <x:c r="D90" s="114"/>
      <x:c r="E90" s="114"/>
      <x:c r="F90" s="114"/>
      <x:c r="G90" s="114"/>
      <x:c r="H90" s="114"/>
      <x:c r="I90" s="114"/>
      <x:c r="J90" s="114"/>
      <x:c r="K90" s="114"/>
      <x:c r="L90" s="114"/>
      <x:c r="M90" s="114"/>
      <x:c r="N90" s="114"/>
      <x:c r="O90" s="114"/>
      <x:c r="P90" s="114"/>
      <x:c r="Q90" s="114"/>
      <x:c r="R90" s="114"/>
      <x:c r="S90" s="114"/>
      <x:c r="T90" s="114"/>
      <x:c r="U90" s="114"/>
      <x:c r="V90" s="114"/>
      <x:c r="W90" s="114"/>
      <x:c r="X90" s="114"/>
      <x:c r="Y90" s="114"/>
      <x:c r="Z90" s="114"/>
    </x:row>
    <x:row r="91">
      <x:c r="A91" s="114"/>
      <x:c r="B91" s="114"/>
      <x:c r="C91" s="114"/>
      <x:c r="D91" s="114"/>
      <x:c r="E91" s="114"/>
      <x:c r="F91" s="114"/>
      <x:c r="G91" s="114"/>
      <x:c r="H91" s="114"/>
      <x:c r="I91" s="114"/>
      <x:c r="J91" s="114"/>
      <x:c r="K91" s="114"/>
      <x:c r="L91" s="114"/>
      <x:c r="M91" s="114"/>
      <x:c r="N91" s="114"/>
      <x:c r="O91" s="114"/>
      <x:c r="P91" s="114"/>
      <x:c r="Q91" s="114"/>
      <x:c r="R91" s="114"/>
      <x:c r="S91" s="114"/>
      <x:c r="T91" s="114"/>
      <x:c r="U91" s="114"/>
      <x:c r="V91" s="114"/>
      <x:c r="W91" s="114"/>
      <x:c r="X91" s="114"/>
      <x:c r="Y91" s="114"/>
      <x:c r="Z91" s="114"/>
    </x:row>
    <x:row r="92">
      <x:c r="A92" s="114"/>
      <x:c r="B92" s="114"/>
      <x:c r="C92" s="114"/>
      <x:c r="D92" s="114"/>
      <x:c r="E92" s="114"/>
      <x:c r="F92" s="114"/>
      <x:c r="G92" s="114"/>
      <x:c r="H92" s="114"/>
      <x:c r="I92" s="114"/>
      <x:c r="J92" s="114"/>
      <x:c r="K92" s="114"/>
      <x:c r="L92" s="114"/>
      <x:c r="M92" s="114"/>
      <x:c r="N92" s="114"/>
      <x:c r="O92" s="114"/>
      <x:c r="P92" s="114"/>
      <x:c r="Q92" s="114"/>
      <x:c r="R92" s="114"/>
      <x:c r="S92" s="114"/>
      <x:c r="T92" s="114"/>
      <x:c r="U92" s="114"/>
      <x:c r="V92" s="114"/>
      <x:c r="W92" s="114"/>
      <x:c r="X92" s="114"/>
      <x:c r="Y92" s="114"/>
      <x:c r="Z92" s="114"/>
    </x:row>
    <x:row r="93">
      <x:c r="A93" s="114"/>
      <x:c r="B93" s="114"/>
      <x:c r="C93" s="114"/>
      <x:c r="D93" s="114"/>
      <x:c r="E93" s="114"/>
      <x:c r="F93" s="114"/>
      <x:c r="G93" s="114"/>
      <x:c r="H93" s="114"/>
      <x:c r="I93" s="114"/>
      <x:c r="J93" s="114"/>
      <x:c r="K93" s="114"/>
      <x:c r="L93" s="114"/>
      <x:c r="M93" s="114"/>
      <x:c r="N93" s="114"/>
      <x:c r="O93" s="114"/>
      <x:c r="P93" s="114"/>
      <x:c r="Q93" s="114"/>
      <x:c r="R93" s="114"/>
      <x:c r="S93" s="114"/>
      <x:c r="T93" s="114"/>
      <x:c r="U93" s="114"/>
      <x:c r="V93" s="114"/>
      <x:c r="W93" s="114"/>
      <x:c r="X93" s="114"/>
      <x:c r="Y93" s="114"/>
      <x:c r="Z93" s="114"/>
    </x:row>
    <x:row r="94">
      <x:c r="A94" s="114"/>
      <x:c r="B94" s="114"/>
      <x:c r="C94" s="114"/>
      <x:c r="D94" s="114"/>
      <x:c r="E94" s="114"/>
      <x:c r="F94" s="114"/>
      <x:c r="G94" s="114"/>
      <x:c r="H94" s="114"/>
      <x:c r="I94" s="114"/>
      <x:c r="J94" s="114"/>
      <x:c r="K94" s="114"/>
      <x:c r="L94" s="114"/>
      <x:c r="M94" s="114"/>
      <x:c r="N94" s="114"/>
      <x:c r="O94" s="114"/>
      <x:c r="P94" s="114"/>
      <x:c r="Q94" s="114"/>
      <x:c r="R94" s="114"/>
      <x:c r="S94" s="114"/>
      <x:c r="T94" s="114"/>
      <x:c r="U94" s="114"/>
      <x:c r="V94" s="114"/>
      <x:c r="W94" s="114"/>
      <x:c r="X94" s="114"/>
      <x:c r="Y94" s="114"/>
      <x:c r="Z94" s="114"/>
    </x:row>
    <x:row r="95">
      <x:c r="A95" s="114"/>
      <x:c r="B95" s="114"/>
      <x:c r="C95" s="114"/>
      <x:c r="D95" s="114"/>
      <x:c r="E95" s="114"/>
      <x:c r="F95" s="114"/>
      <x:c r="G95" s="114"/>
      <x:c r="H95" s="114"/>
      <x:c r="I95" s="114"/>
      <x:c r="J95" s="114"/>
      <x:c r="K95" s="114"/>
      <x:c r="L95" s="114"/>
      <x:c r="M95" s="114"/>
      <x:c r="N95" s="114"/>
      <x:c r="O95" s="114"/>
      <x:c r="P95" s="114"/>
      <x:c r="Q95" s="114"/>
      <x:c r="R95" s="114"/>
      <x:c r="S95" s="114"/>
      <x:c r="T95" s="114"/>
      <x:c r="U95" s="114"/>
      <x:c r="V95" s="114"/>
      <x:c r="W95" s="114"/>
      <x:c r="X95" s="114"/>
      <x:c r="Y95" s="114"/>
      <x:c r="Z95" s="114"/>
    </x:row>
    <x:row r="96">
      <x:c r="A96" s="114"/>
      <x:c r="B96" s="114"/>
      <x:c r="C96" s="114"/>
      <x:c r="D96" s="114"/>
      <x:c r="E96" s="114"/>
      <x:c r="F96" s="114"/>
      <x:c r="G96" s="114"/>
      <x:c r="H96" s="114"/>
      <x:c r="I96" s="114"/>
      <x:c r="J96" s="114"/>
      <x:c r="K96" s="114"/>
      <x:c r="L96" s="114"/>
      <x:c r="M96" s="114"/>
      <x:c r="N96" s="114"/>
      <x:c r="O96" s="114"/>
      <x:c r="P96" s="114"/>
      <x:c r="Q96" s="114"/>
      <x:c r="R96" s="114"/>
      <x:c r="S96" s="114"/>
      <x:c r="T96" s="114"/>
      <x:c r="U96" s="114"/>
      <x:c r="V96" s="114"/>
      <x:c r="W96" s="114"/>
      <x:c r="X96" s="114"/>
      <x:c r="Y96" s="114"/>
      <x:c r="Z96" s="114"/>
    </x:row>
    <x:row r="97">
      <x:c r="A97" s="114"/>
      <x:c r="B97" s="114"/>
      <x:c r="C97" s="114"/>
      <x:c r="D97" s="114"/>
      <x:c r="E97" s="114"/>
      <x:c r="F97" s="114"/>
      <x:c r="G97" s="114"/>
      <x:c r="H97" s="114"/>
      <x:c r="I97" s="114"/>
      <x:c r="J97" s="114"/>
      <x:c r="K97" s="114"/>
      <x:c r="L97" s="114"/>
      <x:c r="M97" s="114"/>
      <x:c r="N97" s="114"/>
      <x:c r="O97" s="114"/>
      <x:c r="P97" s="114"/>
      <x:c r="Q97" s="114"/>
      <x:c r="R97" s="114"/>
      <x:c r="S97" s="114"/>
      <x:c r="T97" s="114"/>
      <x:c r="U97" s="114"/>
      <x:c r="V97" s="114"/>
      <x:c r="W97" s="114"/>
      <x:c r="X97" s="114"/>
      <x:c r="Y97" s="114"/>
      <x:c r="Z97" s="114"/>
    </x:row>
    <x:row r="98">
      <x:c r="A98" s="114"/>
      <x:c r="B98" s="114"/>
      <x:c r="C98" s="114"/>
      <x:c r="D98" s="114"/>
      <x:c r="E98" s="114"/>
      <x:c r="F98" s="114"/>
      <x:c r="G98" s="114"/>
      <x:c r="H98" s="114"/>
      <x:c r="I98" s="114"/>
      <x:c r="J98" s="114"/>
      <x:c r="K98" s="114"/>
      <x:c r="L98" s="114"/>
      <x:c r="M98" s="114"/>
      <x:c r="N98" s="114"/>
      <x:c r="O98" s="114"/>
      <x:c r="P98" s="114"/>
      <x:c r="Q98" s="114"/>
      <x:c r="R98" s="114"/>
      <x:c r="S98" s="114"/>
      <x:c r="T98" s="114"/>
      <x:c r="U98" s="114"/>
      <x:c r="V98" s="114"/>
      <x:c r="W98" s="114"/>
      <x:c r="X98" s="114"/>
      <x:c r="Y98" s="114"/>
      <x:c r="Z98" s="114"/>
    </x:row>
    <x:row r="99">
      <x:c r="A99" s="114"/>
      <x:c r="B99" s="114"/>
      <x:c r="C99" s="114"/>
      <x:c r="D99" s="114"/>
      <x:c r="E99" s="114"/>
      <x:c r="F99" s="114"/>
      <x:c r="G99" s="114"/>
      <x:c r="H99" s="114"/>
      <x:c r="I99" s="114"/>
      <x:c r="J99" s="114"/>
      <x:c r="K99" s="114"/>
      <x:c r="L99" s="114"/>
      <x:c r="M99" s="114"/>
      <x:c r="N99" s="114"/>
      <x:c r="O99" s="114"/>
      <x:c r="P99" s="114"/>
      <x:c r="Q99" s="114"/>
      <x:c r="R99" s="114"/>
      <x:c r="S99" s="114"/>
      <x:c r="T99" s="114"/>
      <x:c r="U99" s="114"/>
      <x:c r="V99" s="114"/>
      <x:c r="W99" s="114"/>
      <x:c r="X99" s="114"/>
      <x:c r="Y99" s="114"/>
      <x:c r="Z99" s="114"/>
    </x:row>
    <x:row r="100">
      <x:c r="A100" s="114"/>
      <x:c r="B100" s="114"/>
      <x:c r="C100" s="114"/>
      <x:c r="D100" s="114"/>
      <x:c r="E100" s="114"/>
      <x:c r="F100" s="114"/>
      <x:c r="G100" s="114"/>
      <x:c r="H100" s="114"/>
      <x:c r="I100" s="114"/>
      <x:c r="J100" s="114"/>
      <x:c r="K100" s="114"/>
      <x:c r="L100" s="114"/>
      <x:c r="M100" s="114"/>
      <x:c r="N100" s="114"/>
      <x:c r="O100" s="114"/>
      <x:c r="P100" s="114"/>
      <x:c r="Q100" s="114"/>
      <x:c r="R100" s="114"/>
      <x:c r="S100" s="114"/>
      <x:c r="T100" s="114"/>
      <x:c r="U100" s="114"/>
      <x:c r="V100" s="114"/>
      <x:c r="W100" s="114"/>
      <x:c r="X100" s="114"/>
      <x:c r="Y100" s="114"/>
      <x:c r="Z100" s="114"/>
    </x:row>
  </x:sheetData>
  <x:mergeCells>
    <x:mergeCell ref="A1:K1"/>
    <x:mergeCell ref="A2:K2"/>
    <x:mergeCell ref="A4:K4"/>
    <x:mergeCell ref="A10:K11"/>
    <x:mergeCell ref="A13:K13"/>
    <x:mergeCell ref="A20:E20"/>
  </x:mergeCells>
  <x:pageMargins left="0.7" right="0.7" top="0.75" bottom="0.75" header="0.3" footer="0.3"/>
  <x:drawing xmlns:r="http://schemas.openxmlformats.org/officeDocument/2006/relationships" r:id="R52b0723b453b409b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34" hidden="0" customWidth="1"/>
  </x:cols>
  <x:sheetData>
    <x:row r="1" ht="34" customHeight="1">
      <x:c r="A1" s="4" t="str">
        <x:v>Modelo separado — reavaliação</x:v>
      </x:c>
      <x:c r="B1" s="4"/>
      <x:c r="C1" s="4"/>
      <x:c r="D1" s="4"/>
      <x:c r="E1" s="4"/>
      <x:c r="F1" s="4"/>
      <x:c r="G1" s="4"/>
      <x:c r="H1" s="4"/>
      <x:c r="I1" s="4"/>
      <x:c r="J1" s="114"/>
      <x:c r="K1" s="11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</x:row>
    <x:row r="2" ht="26" customHeight="1">
      <x:c r="A2" s="8" t="str">
        <x:v>Não existe validade universal de laudo. Só entram motivos clínicos/funcionais legítimos.</x:v>
      </x:c>
      <x:c r="B2" s="8"/>
      <x:c r="C2" s="8"/>
      <x:c r="D2" s="8"/>
      <x:c r="E2" s="8"/>
      <x:c r="F2" s="8"/>
      <x:c r="G2" s="8"/>
      <x:c r="H2" s="8"/>
      <x:c r="I2" s="8"/>
      <x:c r="J2" s="114"/>
      <x:c r="K2" s="114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</x:row>
    <x:row r="3">
      <x:c r="A3" s="114"/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</x:row>
    <x:row r="4" ht="25" customHeight="1">
      <x:c r="A4" s="11" t="str">
        <x:v>Cenários sobre a base histórica da clínica</x:v>
      </x:c>
      <x:c r="B4" s="11"/>
      <x:c r="C4" s="11"/>
      <x:c r="D4" s="11"/>
      <x:c r="E4" s="11"/>
      <x:c r="F4" s="11"/>
      <x:c r="G4" s="11"/>
      <x:c r="H4" s="11"/>
      <x:c r="I4" s="11"/>
      <x:c r="J4" s="114"/>
      <x:c r="K4" s="114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</x:row>
    <x:row r="5" ht="25" customHeight="1">
      <x:c r="A5" s="22" t="str">
        <x:v>Cenário</x:v>
      </x:c>
      <x:c r="B5" s="23" t="str">
        <x:v>Base histórica</x:v>
      </x:c>
      <x:c r="C5" s="23" t="str">
        <x:v>Pessoas únicas</x:v>
      </x:c>
      <x:c r="D5" s="23" t="str">
        <x:v>Alcançáveis</x:v>
      </x:c>
      <x:c r="E5" s="23" t="str">
        <x:v>Gatilho clínico anual</x:v>
      </x:c>
      <x:c r="F5" s="23" t="str">
        <x:v>Triagem aceita</x:v>
      </x:c>
      <x:c r="G5" s="23" t="str">
        <x:v>Acesso/pagamento</x:v>
      </x:c>
      <x:c r="H5" s="23" t="str">
        <x:v>Reavaliações/ano</x:v>
      </x:c>
      <x:c r="I5" s="24" t="str">
        <x:v>Observação</x:v>
      </x:c>
      <x:c r="J5" s="114"/>
      <x:c r="K5" s="114"/>
      <x:c r="L5" s="114"/>
      <x:c r="M5" s="114"/>
      <x:c r="N5" s="114"/>
      <x:c r="O5" s="114"/>
      <x:c r="P5" s="114"/>
      <x:c r="Q5" s="114"/>
      <x:c r="R5" s="114"/>
      <x:c r="S5" s="114"/>
      <x:c r="T5" s="114"/>
      <x:c r="U5" s="114"/>
      <x:c r="V5" s="114"/>
      <x:c r="W5" s="114"/>
      <x:c r="X5" s="114"/>
      <x:c r="Y5" s="114"/>
      <x:c r="Z5" s="114"/>
    </x:row>
    <x:row r="6">
      <x:c r="A6" s="131" t="str">
        <x:v>Stress baixo</x:v>
      </x:c>
      <x:c r="B6" s="170" t="n">
        <x:v>6000</x:v>
      </x:c>
      <x:c r="C6" s="171" t="n">
        <x:v>0.6</x:v>
      </x:c>
      <x:c r="D6" s="171" t="n">
        <x:v>0.3</x:v>
      </x:c>
      <x:c r="E6" s="171" t="n">
        <x:v>0.02</x:v>
      </x:c>
      <x:c r="F6" s="171" t="n">
        <x:v>0.5</x:v>
      </x:c>
      <x:c r="G6" s="171" t="n">
        <x:v>0.2</x:v>
      </x:c>
      <x:c r="H6" s="132" t="n">
        <x:f>ROUND(B6*C6*D6*E6*F6*G6,0)</x:f>
        <x:v>2</x:v>
      </x:c>
      <x:c r="I6" s="133" t="str">
        <x:v>Sensibilidade; não é periodicidade recomendada</x:v>
      </x:c>
      <x:c r="J6" s="114"/>
      <x:c r="K6" s="114"/>
      <x:c r="L6" s="114"/>
      <x:c r="M6" s="114"/>
      <x:c r="N6" s="114"/>
      <x:c r="O6" s="114"/>
      <x:c r="P6" s="114"/>
      <x:c r="Q6" s="114"/>
      <x:c r="R6" s="114"/>
      <x:c r="S6" s="114"/>
      <x:c r="T6" s="114"/>
      <x:c r="U6" s="114"/>
      <x:c r="V6" s="114"/>
      <x:c r="W6" s="114"/>
      <x:c r="X6" s="114"/>
      <x:c r="Y6" s="114"/>
      <x:c r="Z6" s="114"/>
    </x:row>
    <x:row r="7">
      <x:c r="A7" s="131" t="str">
        <x:v>Base de trabalho</x:v>
      </x:c>
      <x:c r="B7" s="170" t="n">
        <x:v>6000</x:v>
      </x:c>
      <x:c r="C7" s="171" t="n">
        <x:v>0.75</x:v>
      </x:c>
      <x:c r="D7" s="171" t="n">
        <x:v>0.5</x:v>
      </x:c>
      <x:c r="E7" s="171" t="n">
        <x:v>0.05</x:v>
      </x:c>
      <x:c r="F7" s="171" t="n">
        <x:v>0.7</x:v>
      </x:c>
      <x:c r="G7" s="171" t="n">
        <x:v>0.3</x:v>
      </x:c>
      <x:c r="H7" s="132" t="n">
        <x:f>ROUND(B7*C7*D7*E7*F7*G7,0)</x:f>
        <x:v>24</x:v>
      </x:c>
      <x:c r="I7" s="133" t="str">
        <x:v>Sensibilidade; validar registros e motivos</x:v>
      </x:c>
      <x:c r="J7" s="114"/>
      <x:c r="K7" s="114"/>
      <x:c r="L7" s="114"/>
      <x:c r="M7" s="114"/>
      <x:c r="N7" s="114"/>
      <x:c r="O7" s="114"/>
      <x:c r="P7" s="114"/>
      <x:c r="Q7" s="114"/>
      <x:c r="R7" s="114"/>
      <x:c r="S7" s="114"/>
      <x:c r="T7" s="114"/>
      <x:c r="U7" s="114"/>
      <x:c r="V7" s="114"/>
      <x:c r="W7" s="114"/>
      <x:c r="X7" s="114"/>
      <x:c r="Y7" s="114"/>
      <x:c r="Z7" s="114"/>
    </x:row>
    <x:row r="8">
      <x:c r="A8" s="134" t="str">
        <x:v>Stress alto</x:v>
      </x:c>
      <x:c r="B8" s="172" t="n">
        <x:v>6000</x:v>
      </x:c>
      <x:c r="C8" s="173" t="n">
        <x:v>0.9</x:v>
      </x:c>
      <x:c r="D8" s="173" t="n">
        <x:v>0.7</x:v>
      </x:c>
      <x:c r="E8" s="173" t="n">
        <x:v>0.08</x:v>
      </x:c>
      <x:c r="F8" s="173" t="n">
        <x:v>0.8</x:v>
      </x:c>
      <x:c r="G8" s="173" t="n">
        <x:v>0.45</x:v>
      </x:c>
      <x:c r="H8" s="135" t="n">
        <x:f>ROUND(B8*C8*D8*E8*F8*G8,0)</x:f>
        <x:v>109</x:v>
      </x:c>
      <x:c r="I8" s="136" t="str">
        <x:v>Sensibilidade; sem marketing por 'laudo vencido'</x:v>
      </x:c>
      <x:c r="J8" s="114"/>
      <x:c r="K8" s="114"/>
      <x:c r="L8" s="114"/>
      <x:c r="M8" s="114"/>
      <x:c r="N8" s="114"/>
      <x:c r="O8" s="114"/>
      <x:c r="P8" s="114"/>
      <x:c r="Q8" s="114"/>
      <x:c r="R8" s="114"/>
      <x:c r="S8" s="114"/>
      <x:c r="T8" s="114"/>
      <x:c r="U8" s="114"/>
      <x:c r="V8" s="114"/>
      <x:c r="W8" s="114"/>
      <x:c r="X8" s="114"/>
      <x:c r="Y8" s="114"/>
      <x:c r="Z8" s="114"/>
    </x:row>
    <x:row r="9">
      <x:c r="A9" s="114"/>
      <x:c r="B9" s="114"/>
      <x:c r="C9" s="114"/>
      <x:c r="D9" s="114"/>
      <x:c r="E9" s="114"/>
      <x:c r="F9" s="114"/>
      <x:c r="G9" s="114"/>
      <x:c r="H9" s="114"/>
      <x:c r="I9" s="114"/>
      <x:c r="J9" s="114"/>
      <x:c r="K9" s="114"/>
      <x:c r="L9" s="114"/>
      <x:c r="M9" s="114"/>
      <x:c r="N9" s="114"/>
      <x:c r="O9" s="114"/>
      <x:c r="P9" s="114"/>
      <x:c r="Q9" s="114"/>
      <x:c r="R9" s="114"/>
      <x:c r="S9" s="114"/>
      <x:c r="T9" s="114"/>
      <x:c r="U9" s="114"/>
      <x:c r="V9" s="114"/>
      <x:c r="W9" s="114"/>
      <x:c r="X9" s="114"/>
      <x:c r="Y9" s="114"/>
      <x:c r="Z9" s="114"/>
    </x:row>
    <x:row r="10" ht="25" customHeight="1">
      <x:c r="A10" s="11" t="str">
        <x:v>Motivos defensáveis</x:v>
      </x:c>
      <x:c r="B10" s="11"/>
      <x:c r="C10" s="11"/>
      <x:c r="D10" s="11"/>
      <x:c r="E10" s="11"/>
      <x:c r="F10" s="11"/>
      <x:c r="G10" s="11"/>
      <x:c r="H10" s="11"/>
      <x:c r="I10" s="11"/>
      <x:c r="J10" s="114"/>
      <x:c r="K10" s="114"/>
      <x:c r="L10" s="114"/>
      <x:c r="M10" s="114"/>
      <x:c r="N10" s="114"/>
      <x:c r="O10" s="114"/>
      <x:c r="P10" s="114"/>
      <x:c r="Q10" s="114"/>
      <x:c r="R10" s="114"/>
      <x:c r="S10" s="114"/>
      <x:c r="T10" s="114"/>
      <x:c r="U10" s="114"/>
      <x:c r="V10" s="114"/>
      <x:c r="W10" s="114"/>
      <x:c r="X10" s="114"/>
      <x:c r="Y10" s="114"/>
      <x:c r="Z10" s="114"/>
    </x:row>
    <x:row r="11" ht="25" customHeight="1">
      <x:c r="A11" s="22" t="str">
        <x:v>Motivo</x:v>
      </x:c>
      <x:c r="B11" s="24" t="str">
        <x:v>Exemplo de finalidade</x:v>
      </x:c>
      <x:c r="C11" s="114"/>
      <x:c r="D11" s="99" t="str">
        <x:v>Não usar como regra comercial: “refazer a cada dois anos”, “o laudo venceu” ou qualquer periodicidade universal. O CFP exige consideração individual da finalidade, dinâmica do funcionamento, prognóstico, procedimentos e nova demanda. Respeitar também os intervalos de reteste dos instrumentos e efeitos de prática.</x:v>
      </x:c>
      <x:c r="E11" s="99"/>
      <x:c r="F11" s="99"/>
      <x:c r="G11" s="99"/>
      <x:c r="H11" s="99"/>
      <x:c r="I11" s="99"/>
      <x:c r="J11" s="114"/>
      <x:c r="K11" s="114"/>
      <x:c r="L11" s="114"/>
      <x:c r="M11" s="114"/>
      <x:c r="N11" s="114"/>
      <x:c r="O11" s="114"/>
      <x:c r="P11" s="114"/>
      <x:c r="Q11" s="114"/>
      <x:c r="R11" s="114"/>
      <x:c r="S11" s="114"/>
      <x:c r="T11" s="114"/>
      <x:c r="U11" s="114"/>
      <x:c r="V11" s="114"/>
      <x:c r="W11" s="114"/>
      <x:c r="X11" s="114"/>
      <x:c r="Y11" s="114"/>
      <x:c r="Z11" s="114"/>
    </x:row>
    <x:row r="12">
      <x:c r="A12" s="131" t="str">
        <x:v>Nova questão clínica</x:v>
      </x:c>
      <x:c r="B12" s="133" t="str">
        <x:v>Diagnóstico diferencial ou pergunta que a avaliação anterior não respondeu</x:v>
      </x:c>
      <x:c r="C12" s="114"/>
      <x:c r="D12" s="99"/>
      <x:c r="E12" s="99"/>
      <x:c r="F12" s="99"/>
      <x:c r="G12" s="99"/>
      <x:c r="H12" s="99"/>
      <x:c r="I12" s="99"/>
      <x:c r="J12" s="114"/>
      <x:c r="K12" s="114"/>
      <x:c r="L12" s="114"/>
      <x:c r="M12" s="114"/>
      <x:c r="N12" s="114"/>
      <x:c r="O12" s="114"/>
      <x:c r="P12" s="114"/>
      <x:c r="Q12" s="114"/>
      <x:c r="R12" s="114"/>
      <x:c r="S12" s="114"/>
      <x:c r="T12" s="114"/>
      <x:c r="U12" s="114"/>
      <x:c r="V12" s="114"/>
      <x:c r="W12" s="114"/>
      <x:c r="X12" s="114"/>
      <x:c r="Y12" s="114"/>
      <x:c r="Z12" s="114"/>
    </x:row>
    <x:row r="13">
      <x:c r="A13" s="131" t="str">
        <x:v>Mudança relevante</x:v>
      </x:c>
      <x:c r="B13" s="133" t="str">
        <x:v>Alteração cognitiva, funcional, comportamental ou adaptativa</x:v>
      </x:c>
      <x:c r="C13" s="114"/>
      <x:c r="D13" s="99"/>
      <x:c r="E13" s="99"/>
      <x:c r="F13" s="99"/>
      <x:c r="G13" s="99"/>
      <x:c r="H13" s="99"/>
      <x:c r="I13" s="99"/>
      <x:c r="J13" s="114"/>
      <x:c r="K13" s="114"/>
      <x:c r="L13" s="114"/>
      <x:c r="M13" s="114"/>
      <x:c r="N13" s="114"/>
      <x:c r="O13" s="114"/>
      <x:c r="P13" s="114"/>
      <x:c r="Q13" s="114"/>
      <x:c r="R13" s="114"/>
      <x:c r="S13" s="114"/>
      <x:c r="T13" s="114"/>
      <x:c r="U13" s="114"/>
      <x:c r="V13" s="114"/>
      <x:c r="W13" s="114"/>
      <x:c r="X13" s="114"/>
      <x:c r="Y13" s="114"/>
      <x:c r="Z13" s="114"/>
    </x:row>
    <x:row r="14">
      <x:c r="A14" s="131" t="str">
        <x:v>Tratamento/reabilitação</x:v>
      </x:c>
      <x:c r="B14" s="133" t="str">
        <x:v>Resultado necessário para mudar conduta, acompanhar recuperação ou progressão</x:v>
      </x:c>
      <x:c r="C14" s="114"/>
      <x:c r="D14" s="99"/>
      <x:c r="E14" s="99"/>
      <x:c r="F14" s="99"/>
      <x:c r="G14" s="99"/>
      <x:c r="H14" s="99"/>
      <x:c r="I14" s="99"/>
      <x:c r="J14" s="114"/>
      <x:c r="K14" s="114"/>
      <x:c r="L14" s="114"/>
      <x:c r="M14" s="114"/>
      <x:c r="N14" s="114"/>
      <x:c r="O14" s="114"/>
      <x:c r="P14" s="114"/>
      <x:c r="Q14" s="114"/>
      <x:c r="R14" s="114"/>
      <x:c r="S14" s="114"/>
      <x:c r="T14" s="114"/>
      <x:c r="U14" s="114"/>
      <x:c r="V14" s="114"/>
      <x:c r="W14" s="114"/>
      <x:c r="X14" s="114"/>
      <x:c r="Y14" s="114"/>
      <x:c r="Z14" s="114"/>
    </x:row>
    <x:row r="15">
      <x:c r="A15" s="131" t="str">
        <x:v>Transição</x:v>
      </x:c>
      <x:c r="B15" s="133" t="str">
        <x:v>Mudança escolar, universitária ou laboral que exige perfil atualizado</x:v>
      </x:c>
      <x:c r="C15" s="114"/>
      <x:c r="D15" s="99"/>
      <x:c r="E15" s="99"/>
      <x:c r="F15" s="99"/>
      <x:c r="G15" s="99"/>
      <x:c r="H15" s="99"/>
      <x:c r="I15" s="99"/>
      <x:c r="J15" s="114"/>
      <x:c r="K15" s="114"/>
      <x:c r="L15" s="114"/>
      <x:c r="M15" s="114"/>
      <x:c r="N15" s="114"/>
      <x:c r="O15" s="114"/>
      <x:c r="P15" s="114"/>
      <x:c r="Q15" s="114"/>
      <x:c r="R15" s="114"/>
      <x:c r="S15" s="114"/>
      <x:c r="T15" s="114"/>
      <x:c r="U15" s="114"/>
      <x:c r="V15" s="114"/>
      <x:c r="W15" s="114"/>
      <x:c r="X15" s="114"/>
      <x:c r="Y15" s="114"/>
      <x:c r="Z15" s="114"/>
    </x:row>
    <x:row r="16">
      <x:c r="A16" s="134" t="str">
        <x:v>Avaliação anterior inadequada</x:v>
      </x:c>
      <x:c r="B16" s="136" t="str">
        <x:v>Documento inconclusivo ou sem utilidade para a finalidade atual</x:v>
      </x:c>
      <x:c r="C16" s="114"/>
      <x:c r="D16" s="99"/>
      <x:c r="E16" s="99"/>
      <x:c r="F16" s="99"/>
      <x:c r="G16" s="99"/>
      <x:c r="H16" s="99"/>
      <x:c r="I16" s="99"/>
      <x:c r="J16" s="114"/>
      <x:c r="K16" s="114"/>
      <x:c r="L16" s="114"/>
      <x:c r="M16" s="114"/>
      <x:c r="N16" s="114"/>
      <x:c r="O16" s="114"/>
      <x:c r="P16" s="114"/>
      <x:c r="Q16" s="114"/>
      <x:c r="R16" s="114"/>
      <x:c r="S16" s="114"/>
      <x:c r="T16" s="114"/>
      <x:c r="U16" s="114"/>
      <x:c r="V16" s="114"/>
      <x:c r="W16" s="114"/>
      <x:c r="X16" s="114"/>
      <x:c r="Y16" s="114"/>
      <x:c r="Z16" s="114"/>
    </x:row>
    <x:row r="17">
      <x:c r="A17" s="114"/>
      <x:c r="B17" s="114"/>
      <x:c r="C17" s="114"/>
      <x:c r="D17" s="114"/>
      <x:c r="E17" s="114"/>
      <x:c r="F17" s="114"/>
      <x:c r="G17" s="114"/>
      <x:c r="H17" s="114"/>
      <x:c r="I17" s="114"/>
      <x:c r="J17" s="114"/>
      <x:c r="K17" s="114"/>
      <x:c r="L17" s="114"/>
      <x:c r="M17" s="114"/>
      <x:c r="N17" s="114"/>
      <x:c r="O17" s="114"/>
      <x:c r="P17" s="114"/>
      <x:c r="Q17" s="114"/>
      <x:c r="R17" s="114"/>
      <x:c r="S17" s="114"/>
      <x:c r="T17" s="114"/>
      <x:c r="U17" s="114"/>
      <x:c r="V17" s="114"/>
      <x:c r="W17" s="114"/>
      <x:c r="X17" s="114"/>
      <x:c r="Y17" s="114"/>
      <x:c r="Z17" s="114"/>
    </x:row>
    <x:row r="18">
      <x:c r="A18" s="114"/>
      <x:c r="B18" s="114"/>
      <x:c r="C18" s="114"/>
      <x:c r="D18" s="114"/>
      <x:c r="E18" s="114"/>
      <x:c r="F18" s="114"/>
      <x:c r="G18" s="114"/>
      <x:c r="H18" s="114"/>
      <x:c r="I18" s="114"/>
      <x:c r="J18" s="114"/>
      <x:c r="K18" s="114"/>
      <x:c r="L18" s="114"/>
      <x:c r="M18" s="114"/>
      <x:c r="N18" s="114"/>
      <x:c r="O18" s="114"/>
      <x:c r="P18" s="114"/>
      <x:c r="Q18" s="114"/>
      <x:c r="R18" s="114"/>
      <x:c r="S18" s="114"/>
      <x:c r="T18" s="114"/>
      <x:c r="U18" s="114"/>
      <x:c r="V18" s="114"/>
      <x:c r="W18" s="114"/>
      <x:c r="X18" s="114"/>
      <x:c r="Y18" s="114"/>
      <x:c r="Z18" s="114"/>
    </x:row>
    <x:row r="19">
      <x:c r="A19" s="114" t="str">
        <x:v>Cenário</x:v>
      </x:c>
      <x:c r="B19" s="114" t="str">
        <x:v>Reavaliações/ano</x:v>
      </x:c>
      <x:c r="C19" s="114"/>
      <x:c r="D19" s="114"/>
      <x:c r="E19" s="114"/>
      <x:c r="F19" s="114"/>
      <x:c r="G19" s="114"/>
      <x:c r="H19" s="114"/>
      <x:c r="I19" s="114"/>
      <x:c r="J19" s="114"/>
      <x:c r="K19" s="114"/>
      <x:c r="L19" s="114"/>
      <x:c r="M19" s="114"/>
      <x:c r="N19" s="114"/>
      <x:c r="O19" s="114"/>
      <x:c r="P19" s="114"/>
      <x:c r="Q19" s="114"/>
      <x:c r="R19" s="114"/>
      <x:c r="S19" s="114"/>
      <x:c r="T19" s="114"/>
      <x:c r="U19" s="114"/>
      <x:c r="V19" s="114"/>
      <x:c r="W19" s="114"/>
      <x:c r="X19" s="114"/>
      <x:c r="Y19" s="114"/>
      <x:c r="Z19" s="114"/>
    </x:row>
    <x:row r="20">
      <x:c r="A20" s="114" t="str">
        <x:v>Stress baixo</x:v>
      </x:c>
      <x:c r="B20" s="114" t="n">
        <x:f>H6</x:f>
        <x:v>2</x:v>
      </x:c>
      <x:c r="C20" s="114"/>
      <x:c r="D20" s="114"/>
      <x:c r="E20" s="114"/>
      <x:c r="F20" s="114"/>
      <x:c r="G20" s="114"/>
      <x:c r="H20" s="114"/>
      <x:c r="I20" s="114"/>
      <x:c r="J20" s="114"/>
      <x:c r="K20" s="114"/>
      <x:c r="L20" s="114"/>
      <x:c r="M20" s="114"/>
      <x:c r="N20" s="114"/>
      <x:c r="O20" s="114"/>
      <x:c r="P20" s="114"/>
      <x:c r="Q20" s="114"/>
      <x:c r="R20" s="114"/>
      <x:c r="S20" s="114"/>
      <x:c r="T20" s="114"/>
      <x:c r="U20" s="114"/>
      <x:c r="V20" s="114"/>
      <x:c r="W20" s="114"/>
      <x:c r="X20" s="114"/>
      <x:c r="Y20" s="114"/>
      <x:c r="Z20" s="114"/>
    </x:row>
    <x:row r="21">
      <x:c r="A21" s="114" t="str">
        <x:v>Base de trabalho</x:v>
      </x:c>
      <x:c r="B21" s="114" t="n">
        <x:f>H7</x:f>
        <x:v>24</x:v>
      </x:c>
      <x:c r="C21" s="114"/>
      <x:c r="D21" s="114"/>
      <x:c r="E21" s="114"/>
      <x:c r="F21" s="114"/>
      <x:c r="G21" s="114"/>
      <x:c r="H21" s="114"/>
      <x:c r="I21" s="114"/>
      <x:c r="J21" s="114"/>
      <x:c r="K21" s="114"/>
      <x:c r="L21" s="114"/>
      <x:c r="M21" s="114"/>
      <x:c r="N21" s="114"/>
      <x:c r="O21" s="114"/>
      <x:c r="P21" s="114"/>
      <x:c r="Q21" s="114"/>
      <x:c r="R21" s="114"/>
      <x:c r="S21" s="114"/>
      <x:c r="T21" s="114"/>
      <x:c r="U21" s="114"/>
      <x:c r="V21" s="114"/>
      <x:c r="W21" s="114"/>
      <x:c r="X21" s="114"/>
      <x:c r="Y21" s="114"/>
      <x:c r="Z21" s="114"/>
    </x:row>
    <x:row r="22">
      <x:c r="A22" s="114" t="str">
        <x:v>Stress alto</x:v>
      </x:c>
      <x:c r="B22" s="114" t="n">
        <x:f>H8</x:f>
        <x:v>109</x:v>
      </x:c>
      <x:c r="C22" s="114"/>
      <x:c r="D22" s="114"/>
      <x:c r="E22" s="114"/>
      <x:c r="F22" s="114"/>
      <x:c r="G22" s="114"/>
      <x:c r="H22" s="114"/>
      <x:c r="I22" s="114"/>
      <x:c r="J22" s="114"/>
      <x:c r="K22" s="114"/>
      <x:c r="L22" s="114"/>
      <x:c r="M22" s="114"/>
      <x:c r="N22" s="114"/>
      <x:c r="O22" s="114"/>
      <x:c r="P22" s="114"/>
      <x:c r="Q22" s="114"/>
      <x:c r="R22" s="114"/>
      <x:c r="S22" s="114"/>
      <x:c r="T22" s="114"/>
      <x:c r="U22" s="114"/>
      <x:c r="V22" s="114"/>
      <x:c r="W22" s="114"/>
      <x:c r="X22" s="114"/>
      <x:c r="Y22" s="114"/>
      <x:c r="Z22" s="114"/>
    </x:row>
    <x:row r="23">
      <x:c r="A23" s="114"/>
      <x:c r="B23" s="114"/>
      <x:c r="C23" s="114"/>
      <x:c r="D23" s="114"/>
      <x:c r="E23" s="114"/>
      <x:c r="F23" s="114"/>
      <x:c r="G23" s="114"/>
      <x:c r="H23" s="114"/>
      <x:c r="I23" s="114"/>
      <x:c r="J23" s="114"/>
      <x:c r="K23" s="114"/>
      <x:c r="L23" s="114"/>
      <x:c r="M23" s="114"/>
      <x:c r="N23" s="114"/>
      <x:c r="O23" s="114"/>
      <x:c r="P23" s="114"/>
      <x:c r="Q23" s="114"/>
      <x:c r="R23" s="114"/>
      <x:c r="S23" s="114"/>
      <x:c r="T23" s="114"/>
      <x:c r="U23" s="114"/>
      <x:c r="V23" s="114"/>
      <x:c r="W23" s="114"/>
      <x:c r="X23" s="114"/>
      <x:c r="Y23" s="114"/>
      <x:c r="Z23" s="114"/>
    </x:row>
    <x:row r="24">
      <x:c r="A24" s="114"/>
      <x:c r="B24" s="114"/>
      <x:c r="C24" s="114"/>
      <x:c r="D24" s="114"/>
      <x:c r="E24" s="114"/>
      <x:c r="F24" s="114"/>
      <x:c r="G24" s="114"/>
      <x:c r="H24" s="114"/>
      <x:c r="I24" s="114"/>
      <x:c r="J24" s="114"/>
      <x:c r="K24" s="114"/>
      <x:c r="L24" s="114"/>
      <x:c r="M24" s="114"/>
      <x:c r="N24" s="114"/>
      <x:c r="O24" s="114"/>
      <x:c r="P24" s="114"/>
      <x:c r="Q24" s="114"/>
      <x:c r="R24" s="114"/>
      <x:c r="S24" s="114"/>
      <x:c r="T24" s="114"/>
      <x:c r="U24" s="114"/>
      <x:c r="V24" s="114"/>
      <x:c r="W24" s="114"/>
      <x:c r="X24" s="114"/>
      <x:c r="Y24" s="114"/>
      <x:c r="Z24" s="114"/>
    </x:row>
    <x:row r="25">
      <x:c r="A25" s="114"/>
      <x:c r="B25" s="114"/>
      <x:c r="C25" s="114"/>
      <x:c r="D25" s="114"/>
      <x:c r="E25" s="114"/>
      <x:c r="F25" s="114"/>
      <x:c r="G25" s="114"/>
      <x:c r="H25" s="114"/>
      <x:c r="I25" s="114"/>
      <x:c r="J25" s="114"/>
      <x:c r="K25" s="114"/>
      <x:c r="L25" s="114"/>
      <x:c r="M25" s="114"/>
      <x:c r="N25" s="114"/>
      <x:c r="O25" s="114"/>
      <x:c r="P25" s="114"/>
      <x:c r="Q25" s="114"/>
      <x:c r="R25" s="114"/>
      <x:c r="S25" s="114"/>
      <x:c r="T25" s="114"/>
      <x:c r="U25" s="114"/>
      <x:c r="V25" s="114"/>
      <x:c r="W25" s="114"/>
      <x:c r="X25" s="114"/>
      <x:c r="Y25" s="114"/>
      <x:c r="Z25" s="114"/>
    </x:row>
    <x:row r="26">
      <x:c r="A26" s="114"/>
      <x:c r="B26" s="114"/>
      <x:c r="C26" s="114"/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4"/>
      <x:c r="N26" s="114"/>
      <x:c r="O26" s="114"/>
      <x:c r="P26" s="114"/>
      <x:c r="Q26" s="114"/>
      <x:c r="R26" s="114"/>
      <x:c r="S26" s="114"/>
      <x:c r="T26" s="114"/>
      <x:c r="U26" s="114"/>
      <x:c r="V26" s="114"/>
      <x:c r="W26" s="114"/>
      <x:c r="X26" s="114"/>
      <x:c r="Y26" s="114"/>
      <x:c r="Z26" s="114"/>
    </x:row>
    <x:row r="27">
      <x:c r="A27" s="114"/>
      <x:c r="B27" s="114"/>
      <x:c r="C27" s="114"/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4"/>
      <x:c r="N27" s="114"/>
      <x:c r="O27" s="114"/>
      <x:c r="P27" s="114"/>
      <x:c r="Q27" s="114"/>
      <x:c r="R27" s="114"/>
      <x:c r="S27" s="114"/>
      <x:c r="T27" s="114"/>
      <x:c r="U27" s="114"/>
      <x:c r="V27" s="114"/>
      <x:c r="W27" s="114"/>
      <x:c r="X27" s="114"/>
      <x:c r="Y27" s="114"/>
      <x:c r="Z27" s="114"/>
    </x:row>
    <x:row r="28">
      <x:c r="A28" s="114"/>
      <x:c r="B28" s="114"/>
      <x:c r="C28" s="114"/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4"/>
      <x:c r="N28" s="114"/>
      <x:c r="O28" s="114"/>
      <x:c r="P28" s="114"/>
      <x:c r="Q28" s="114"/>
      <x:c r="R28" s="114"/>
      <x:c r="S28" s="114"/>
      <x:c r="T28" s="114"/>
      <x:c r="U28" s="114"/>
      <x:c r="V28" s="114"/>
      <x:c r="W28" s="114"/>
      <x:c r="X28" s="114"/>
      <x:c r="Y28" s="114"/>
      <x:c r="Z28" s="114"/>
    </x:row>
    <x:row r="29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4"/>
      <x:c r="N29" s="114"/>
      <x:c r="O29" s="114"/>
      <x:c r="P29" s="114"/>
      <x:c r="Q29" s="114"/>
      <x:c r="R29" s="114"/>
      <x:c r="S29" s="114"/>
      <x:c r="T29" s="114"/>
      <x:c r="U29" s="114"/>
      <x:c r="V29" s="114"/>
      <x:c r="W29" s="114"/>
      <x:c r="X29" s="114"/>
      <x:c r="Y29" s="114"/>
      <x:c r="Z29" s="114"/>
    </x:row>
    <x:row r="30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4"/>
      <x:c r="N30" s="114"/>
      <x:c r="O30" s="114"/>
      <x:c r="P30" s="114"/>
      <x:c r="Q30" s="114"/>
      <x:c r="R30" s="114"/>
      <x:c r="S30" s="114"/>
      <x:c r="T30" s="114"/>
      <x:c r="U30" s="114"/>
      <x:c r="V30" s="114"/>
      <x:c r="W30" s="114"/>
      <x:c r="X30" s="114"/>
      <x:c r="Y30" s="114"/>
      <x:c r="Z30" s="114"/>
    </x:row>
    <x:row r="3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4"/>
      <x:c r="N31" s="114"/>
      <x:c r="O31" s="114"/>
      <x:c r="P31" s="114"/>
      <x:c r="Q31" s="114"/>
      <x:c r="R31" s="114"/>
      <x:c r="S31" s="114"/>
      <x:c r="T31" s="114"/>
      <x:c r="U31" s="114"/>
      <x:c r="V31" s="114"/>
      <x:c r="W31" s="114"/>
      <x:c r="X31" s="114"/>
      <x:c r="Y31" s="114"/>
      <x:c r="Z31" s="114"/>
    </x:row>
    <x:row r="32">
      <x:c r="A32" s="114"/>
      <x:c r="B32" s="114"/>
      <x:c r="C32" s="114"/>
      <x:c r="D32" s="114"/>
      <x:c r="E32" s="114"/>
      <x:c r="F32" s="114"/>
      <x:c r="G32" s="114"/>
      <x:c r="H32" s="114"/>
      <x:c r="I32" s="114"/>
      <x:c r="J32" s="114"/>
      <x:c r="K32" s="114"/>
      <x:c r="L32" s="114"/>
      <x:c r="M32" s="114"/>
      <x:c r="N32" s="114"/>
      <x:c r="O32" s="114"/>
      <x:c r="P32" s="114"/>
      <x:c r="Q32" s="114"/>
      <x:c r="R32" s="114"/>
      <x:c r="S32" s="114"/>
      <x:c r="T32" s="114"/>
      <x:c r="U32" s="114"/>
      <x:c r="V32" s="114"/>
      <x:c r="W32" s="114"/>
      <x:c r="X32" s="114"/>
      <x:c r="Y32" s="114"/>
      <x:c r="Z32" s="114"/>
    </x:row>
    <x:row r="33">
      <x:c r="A33" s="114"/>
      <x:c r="B33" s="114"/>
      <x:c r="C33" s="114"/>
      <x:c r="D33" s="114"/>
      <x:c r="E33" s="114"/>
      <x:c r="F33" s="114"/>
      <x:c r="G33" s="114"/>
      <x:c r="H33" s="114"/>
      <x:c r="I33" s="114"/>
      <x:c r="J33" s="114"/>
      <x:c r="K33" s="114"/>
      <x:c r="L33" s="114"/>
      <x:c r="M33" s="114"/>
      <x:c r="N33" s="114"/>
      <x:c r="O33" s="114"/>
      <x:c r="P33" s="114"/>
      <x:c r="Q33" s="114"/>
      <x:c r="R33" s="114"/>
      <x:c r="S33" s="114"/>
      <x:c r="T33" s="114"/>
      <x:c r="U33" s="114"/>
      <x:c r="V33" s="114"/>
      <x:c r="W33" s="114"/>
      <x:c r="X33" s="114"/>
      <x:c r="Y33" s="114"/>
      <x:c r="Z33" s="114"/>
    </x:row>
    <x:row r="34">
      <x:c r="A34" s="114"/>
      <x:c r="B34" s="114"/>
      <x:c r="C34" s="114"/>
      <x:c r="D34" s="114"/>
      <x:c r="E34" s="114"/>
      <x:c r="F34" s="114"/>
      <x:c r="G34" s="114"/>
      <x:c r="H34" s="114"/>
      <x:c r="I34" s="114"/>
      <x:c r="J34" s="114"/>
      <x:c r="K34" s="114"/>
      <x:c r="L34" s="114"/>
      <x:c r="M34" s="114"/>
      <x:c r="N34" s="114"/>
      <x:c r="O34" s="114"/>
      <x:c r="P34" s="114"/>
      <x:c r="Q34" s="114"/>
      <x:c r="R34" s="114"/>
      <x:c r="S34" s="114"/>
      <x:c r="T34" s="114"/>
      <x:c r="U34" s="114"/>
      <x:c r="V34" s="114"/>
      <x:c r="W34" s="114"/>
      <x:c r="X34" s="114"/>
      <x:c r="Y34" s="114"/>
      <x:c r="Z34" s="114"/>
    </x:row>
    <x:row r="35">
      <x:c r="A35" s="114"/>
      <x:c r="B35" s="114"/>
      <x:c r="C35" s="114"/>
      <x:c r="D35" s="114"/>
      <x:c r="E35" s="114"/>
      <x:c r="F35" s="114"/>
      <x:c r="G35" s="114"/>
      <x:c r="H35" s="114"/>
      <x:c r="I35" s="114"/>
      <x:c r="J35" s="114"/>
      <x:c r="K35" s="114"/>
      <x:c r="L35" s="114"/>
      <x:c r="M35" s="114"/>
      <x:c r="N35" s="114"/>
      <x:c r="O35" s="114"/>
      <x:c r="P35" s="114"/>
      <x:c r="Q35" s="114"/>
      <x:c r="R35" s="114"/>
      <x:c r="S35" s="114"/>
      <x:c r="T35" s="114"/>
      <x:c r="U35" s="114"/>
      <x:c r="V35" s="114"/>
      <x:c r="W35" s="114"/>
      <x:c r="X35" s="114"/>
      <x:c r="Y35" s="114"/>
      <x:c r="Z35" s="114"/>
    </x:row>
    <x:row r="36">
      <x:c r="A36" s="114"/>
      <x:c r="B36" s="114"/>
      <x:c r="C36" s="114"/>
      <x:c r="D36" s="114"/>
      <x:c r="E36" s="114"/>
      <x:c r="F36" s="114"/>
      <x:c r="G36" s="114"/>
      <x:c r="H36" s="114"/>
      <x:c r="I36" s="114"/>
      <x:c r="J36" s="114"/>
      <x:c r="K36" s="114"/>
      <x:c r="L36" s="114"/>
      <x:c r="M36" s="114"/>
      <x:c r="N36" s="114"/>
      <x:c r="O36" s="114"/>
      <x:c r="P36" s="114"/>
      <x:c r="Q36" s="114"/>
      <x:c r="R36" s="114"/>
      <x:c r="S36" s="114"/>
      <x:c r="T36" s="114"/>
      <x:c r="U36" s="114"/>
      <x:c r="V36" s="114"/>
      <x:c r="W36" s="114"/>
      <x:c r="X36" s="114"/>
      <x:c r="Y36" s="114"/>
      <x:c r="Z36" s="114"/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  <x:c r="R37" s="114"/>
      <x:c r="S37" s="114"/>
      <x:c r="T37" s="114"/>
      <x:c r="U37" s="114"/>
      <x:c r="V37" s="114"/>
      <x:c r="W37" s="114"/>
      <x:c r="X37" s="114"/>
      <x:c r="Y37" s="114"/>
      <x:c r="Z37" s="114"/>
    </x:row>
    <x:row r="38">
      <x:c r="A38" s="114"/>
      <x:c r="B38" s="114"/>
      <x:c r="C38" s="114"/>
      <x:c r="D38" s="114"/>
      <x:c r="E38" s="114"/>
      <x:c r="F38" s="114"/>
      <x:c r="G38" s="114"/>
      <x:c r="H38" s="114"/>
      <x:c r="I38" s="114"/>
      <x:c r="J38" s="114"/>
      <x:c r="K38" s="114"/>
      <x:c r="L38" s="114"/>
      <x:c r="M38" s="114"/>
      <x:c r="N38" s="114"/>
      <x:c r="O38" s="114"/>
      <x:c r="P38" s="114"/>
      <x:c r="Q38" s="114"/>
      <x:c r="R38" s="114"/>
      <x:c r="S38" s="114"/>
      <x:c r="T38" s="114"/>
      <x:c r="U38" s="114"/>
      <x:c r="V38" s="114"/>
      <x:c r="W38" s="114"/>
      <x:c r="X38" s="114"/>
      <x:c r="Y38" s="114"/>
      <x:c r="Z38" s="114"/>
    </x:row>
    <x:row r="39">
      <x:c r="A39" s="114"/>
      <x:c r="B39" s="114"/>
      <x:c r="C39" s="114"/>
      <x:c r="D39" s="114"/>
      <x:c r="E39" s="114"/>
      <x:c r="F39" s="114"/>
      <x:c r="G39" s="114"/>
      <x:c r="H39" s="114"/>
      <x:c r="I39" s="114"/>
      <x:c r="J39" s="114"/>
      <x:c r="K39" s="114"/>
      <x:c r="L39" s="114"/>
      <x:c r="M39" s="114"/>
      <x:c r="N39" s="114"/>
      <x:c r="O39" s="114"/>
      <x:c r="P39" s="114"/>
      <x:c r="Q39" s="114"/>
      <x:c r="R39" s="114"/>
      <x:c r="S39" s="114"/>
      <x:c r="T39" s="114"/>
      <x:c r="U39" s="114"/>
      <x:c r="V39" s="114"/>
      <x:c r="W39" s="114"/>
      <x:c r="X39" s="114"/>
      <x:c r="Y39" s="114"/>
      <x:c r="Z39" s="114"/>
    </x:row>
    <x:row r="40">
      <x:c r="A40" s="114"/>
      <x:c r="B40" s="114"/>
      <x:c r="C40" s="114"/>
      <x:c r="D40" s="114"/>
      <x:c r="E40" s="114"/>
      <x:c r="F40" s="114"/>
      <x:c r="G40" s="114"/>
      <x:c r="H40" s="114"/>
      <x:c r="I40" s="114"/>
      <x:c r="J40" s="114"/>
      <x:c r="K40" s="114"/>
      <x:c r="L40" s="114"/>
      <x:c r="M40" s="114"/>
      <x:c r="N40" s="114"/>
      <x:c r="O40" s="114"/>
      <x:c r="P40" s="114"/>
      <x:c r="Q40" s="114"/>
      <x:c r="R40" s="114"/>
      <x:c r="S40" s="114"/>
      <x:c r="T40" s="114"/>
      <x:c r="U40" s="114"/>
      <x:c r="V40" s="114"/>
      <x:c r="W40" s="114"/>
      <x:c r="X40" s="114"/>
      <x:c r="Y40" s="114"/>
      <x:c r="Z40" s="114"/>
    </x:row>
    <x:row r="41">
      <x:c r="A41" s="114"/>
      <x:c r="B41" s="114"/>
      <x:c r="C41" s="114"/>
      <x:c r="D41" s="114"/>
      <x:c r="E41" s="114"/>
      <x:c r="F41" s="114"/>
      <x:c r="G41" s="114"/>
      <x:c r="H41" s="114"/>
      <x:c r="I41" s="114"/>
      <x:c r="J41" s="114"/>
      <x:c r="K41" s="114"/>
      <x:c r="L41" s="114"/>
      <x:c r="M41" s="114"/>
      <x:c r="N41" s="114"/>
      <x:c r="O41" s="114"/>
      <x:c r="P41" s="114"/>
      <x:c r="Q41" s="114"/>
      <x:c r="R41" s="114"/>
      <x:c r="S41" s="114"/>
      <x:c r="T41" s="114"/>
      <x:c r="U41" s="114"/>
      <x:c r="V41" s="114"/>
      <x:c r="W41" s="114"/>
      <x:c r="X41" s="114"/>
      <x:c r="Y41" s="114"/>
      <x:c r="Z41" s="114"/>
    </x:row>
    <x:row r="42">
      <x:c r="A42" s="114"/>
      <x:c r="B42" s="114"/>
      <x:c r="C42" s="114"/>
      <x:c r="D42" s="114"/>
      <x:c r="E42" s="114"/>
      <x:c r="F42" s="114"/>
      <x:c r="G42" s="114"/>
      <x:c r="H42" s="114"/>
      <x:c r="I42" s="114"/>
      <x:c r="J42" s="114"/>
      <x:c r="K42" s="114"/>
      <x:c r="L42" s="114"/>
      <x:c r="M42" s="114"/>
      <x:c r="N42" s="114"/>
      <x:c r="O42" s="114"/>
      <x:c r="P42" s="114"/>
      <x:c r="Q42" s="114"/>
      <x:c r="R42" s="114"/>
      <x:c r="S42" s="114"/>
      <x:c r="T42" s="114"/>
      <x:c r="U42" s="114"/>
      <x:c r="V42" s="114"/>
      <x:c r="W42" s="114"/>
      <x:c r="X42" s="114"/>
      <x:c r="Y42" s="114"/>
      <x:c r="Z42" s="114"/>
    </x:row>
    <x:row r="43">
      <x:c r="A43" s="114"/>
      <x:c r="B43" s="114"/>
      <x:c r="C43" s="114"/>
      <x:c r="D43" s="114"/>
      <x:c r="E43" s="114"/>
      <x:c r="F43" s="114"/>
      <x:c r="G43" s="114"/>
      <x:c r="H43" s="114"/>
      <x:c r="I43" s="114"/>
      <x:c r="J43" s="114"/>
      <x:c r="K43" s="114"/>
      <x:c r="L43" s="114"/>
      <x:c r="M43" s="114"/>
      <x:c r="N43" s="114"/>
      <x:c r="O43" s="114"/>
      <x:c r="P43" s="114"/>
      <x:c r="Q43" s="114"/>
      <x:c r="R43" s="114"/>
      <x:c r="S43" s="114"/>
      <x:c r="T43" s="114"/>
      <x:c r="U43" s="114"/>
      <x:c r="V43" s="114"/>
      <x:c r="W43" s="114"/>
      <x:c r="X43" s="114"/>
      <x:c r="Y43" s="114"/>
      <x:c r="Z43" s="114"/>
    </x:row>
    <x:row r="44">
      <x:c r="A44" s="114"/>
      <x:c r="B44" s="114"/>
      <x:c r="C44" s="114"/>
      <x:c r="D44" s="114"/>
      <x:c r="E44" s="114"/>
      <x:c r="F44" s="114"/>
      <x:c r="G44" s="114"/>
      <x:c r="H44" s="114"/>
      <x:c r="I44" s="114"/>
      <x:c r="J44" s="114"/>
      <x:c r="K44" s="114"/>
      <x:c r="L44" s="114"/>
      <x:c r="M44" s="114"/>
      <x:c r="N44" s="114"/>
      <x:c r="O44" s="114"/>
      <x:c r="P44" s="114"/>
      <x:c r="Q44" s="114"/>
      <x:c r="R44" s="114"/>
      <x:c r="S44" s="114"/>
      <x:c r="T44" s="114"/>
      <x:c r="U44" s="114"/>
      <x:c r="V44" s="114"/>
      <x:c r="W44" s="114"/>
      <x:c r="X44" s="114"/>
      <x:c r="Y44" s="114"/>
      <x:c r="Z44" s="114"/>
    </x:row>
    <x:row r="45">
      <x:c r="A45" s="114"/>
      <x:c r="B45" s="114"/>
      <x:c r="C45" s="114"/>
      <x:c r="D45" s="114"/>
      <x:c r="E45" s="114"/>
      <x:c r="F45" s="114"/>
      <x:c r="G45" s="114"/>
      <x:c r="H45" s="114"/>
      <x:c r="I45" s="114"/>
      <x:c r="J45" s="114"/>
      <x:c r="K45" s="114"/>
      <x:c r="L45" s="114"/>
      <x:c r="M45" s="114"/>
      <x:c r="N45" s="114"/>
      <x:c r="O45" s="114"/>
      <x:c r="P45" s="114"/>
      <x:c r="Q45" s="114"/>
      <x:c r="R45" s="114"/>
      <x:c r="S45" s="114"/>
      <x:c r="T45" s="114"/>
      <x:c r="U45" s="114"/>
      <x:c r="V45" s="114"/>
      <x:c r="W45" s="114"/>
      <x:c r="X45" s="114"/>
      <x:c r="Y45" s="114"/>
      <x:c r="Z45" s="114"/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  <x:c r="R46" s="114"/>
      <x:c r="S46" s="114"/>
      <x:c r="T46" s="114"/>
      <x:c r="U46" s="114"/>
      <x:c r="V46" s="114"/>
      <x:c r="W46" s="114"/>
      <x:c r="X46" s="114"/>
      <x:c r="Y46" s="114"/>
      <x:c r="Z46" s="114"/>
    </x:row>
    <x:row r="47">
      <x:c r="A47" s="114"/>
      <x:c r="B47" s="114"/>
      <x:c r="C47" s="114"/>
      <x:c r="D47" s="114"/>
      <x:c r="E47" s="114"/>
      <x:c r="F47" s="114"/>
      <x:c r="G47" s="114"/>
      <x:c r="H47" s="114"/>
      <x:c r="I47" s="114"/>
      <x:c r="J47" s="114"/>
      <x:c r="K47" s="114"/>
      <x:c r="L47" s="114"/>
      <x:c r="M47" s="114"/>
      <x:c r="N47" s="114"/>
      <x:c r="O47" s="114"/>
      <x:c r="P47" s="114"/>
      <x:c r="Q47" s="114"/>
      <x:c r="R47" s="114"/>
      <x:c r="S47" s="114"/>
      <x:c r="T47" s="114"/>
      <x:c r="U47" s="114"/>
      <x:c r="V47" s="114"/>
      <x:c r="W47" s="114"/>
      <x:c r="X47" s="114"/>
      <x:c r="Y47" s="114"/>
      <x:c r="Z47" s="114"/>
    </x:row>
    <x:row r="48">
      <x:c r="A48" s="114"/>
      <x:c r="B48" s="114"/>
      <x:c r="C48" s="114"/>
      <x:c r="D48" s="114"/>
      <x:c r="E48" s="114"/>
      <x:c r="F48" s="114"/>
      <x:c r="G48" s="114"/>
      <x:c r="H48" s="114"/>
      <x:c r="I48" s="114"/>
      <x:c r="J48" s="114"/>
      <x:c r="K48" s="114"/>
      <x:c r="L48" s="114"/>
      <x:c r="M48" s="114"/>
      <x:c r="N48" s="114"/>
      <x:c r="O48" s="114"/>
      <x:c r="P48" s="114"/>
      <x:c r="Q48" s="114"/>
      <x:c r="R48" s="114"/>
      <x:c r="S48" s="114"/>
      <x:c r="T48" s="114"/>
      <x:c r="U48" s="114"/>
      <x:c r="V48" s="114"/>
      <x:c r="W48" s="114"/>
      <x:c r="X48" s="114"/>
      <x:c r="Y48" s="114"/>
      <x:c r="Z48" s="114"/>
    </x:row>
    <x:row r="49">
      <x:c r="A49" s="114"/>
      <x:c r="B49" s="114"/>
      <x:c r="C49" s="114"/>
      <x:c r="D49" s="114"/>
      <x:c r="E49" s="114"/>
      <x:c r="F49" s="114"/>
      <x:c r="G49" s="114"/>
      <x:c r="H49" s="114"/>
      <x:c r="I49" s="114"/>
      <x:c r="J49" s="114"/>
      <x:c r="K49" s="114"/>
      <x:c r="L49" s="114"/>
      <x:c r="M49" s="114"/>
      <x:c r="N49" s="114"/>
      <x:c r="O49" s="114"/>
      <x:c r="P49" s="114"/>
      <x:c r="Q49" s="114"/>
      <x:c r="R49" s="114"/>
      <x:c r="S49" s="114"/>
      <x:c r="T49" s="114"/>
      <x:c r="U49" s="114"/>
      <x:c r="V49" s="114"/>
      <x:c r="W49" s="114"/>
      <x:c r="X49" s="114"/>
      <x:c r="Y49" s="114"/>
      <x:c r="Z49" s="114"/>
    </x:row>
    <x:row r="50">
      <x:c r="A50" s="114"/>
      <x:c r="B50" s="114"/>
      <x:c r="C50" s="114"/>
      <x:c r="D50" s="114"/>
      <x:c r="E50" s="114"/>
      <x:c r="F50" s="114"/>
      <x:c r="G50" s="114"/>
      <x:c r="H50" s="114"/>
      <x:c r="I50" s="114"/>
      <x:c r="J50" s="114"/>
      <x:c r="K50" s="114"/>
      <x:c r="L50" s="114"/>
      <x:c r="M50" s="114"/>
      <x:c r="N50" s="114"/>
      <x:c r="O50" s="114"/>
      <x:c r="P50" s="114"/>
      <x:c r="Q50" s="114"/>
      <x:c r="R50" s="114"/>
      <x:c r="S50" s="114"/>
      <x:c r="T50" s="114"/>
      <x:c r="U50" s="114"/>
      <x:c r="V50" s="114"/>
      <x:c r="W50" s="114"/>
      <x:c r="X50" s="114"/>
      <x:c r="Y50" s="114"/>
      <x:c r="Z50" s="114"/>
    </x:row>
    <x:row r="51">
      <x:c r="A51" s="114"/>
      <x:c r="B51" s="114"/>
      <x:c r="C51" s="114"/>
      <x:c r="D51" s="114"/>
      <x:c r="E51" s="114"/>
      <x:c r="F51" s="114"/>
      <x:c r="G51" s="114"/>
      <x:c r="H51" s="114"/>
      <x:c r="I51" s="114"/>
      <x:c r="J51" s="114"/>
      <x:c r="K51" s="114"/>
      <x:c r="L51" s="114"/>
      <x:c r="M51" s="114"/>
      <x:c r="N51" s="114"/>
      <x:c r="O51" s="114"/>
      <x:c r="P51" s="114"/>
      <x:c r="Q51" s="114"/>
      <x:c r="R51" s="114"/>
      <x:c r="S51" s="114"/>
      <x:c r="T51" s="114"/>
      <x:c r="U51" s="114"/>
      <x:c r="V51" s="114"/>
      <x:c r="W51" s="114"/>
      <x:c r="X51" s="114"/>
      <x:c r="Y51" s="114"/>
      <x:c r="Z51" s="114"/>
    </x:row>
    <x:row r="52">
      <x:c r="A52" s="114"/>
      <x:c r="B52" s="114"/>
      <x:c r="C52" s="114"/>
      <x:c r="D52" s="114"/>
      <x:c r="E52" s="114"/>
      <x:c r="F52" s="114"/>
      <x:c r="G52" s="114"/>
      <x:c r="H52" s="114"/>
      <x:c r="I52" s="114"/>
      <x:c r="J52" s="114"/>
      <x:c r="K52" s="114"/>
      <x:c r="L52" s="114"/>
      <x:c r="M52" s="114"/>
      <x:c r="N52" s="114"/>
      <x:c r="O52" s="114"/>
      <x:c r="P52" s="114"/>
      <x:c r="Q52" s="114"/>
      <x:c r="R52" s="114"/>
      <x:c r="S52" s="114"/>
      <x:c r="T52" s="114"/>
      <x:c r="U52" s="114"/>
      <x:c r="V52" s="114"/>
      <x:c r="W52" s="114"/>
      <x:c r="X52" s="114"/>
      <x:c r="Y52" s="114"/>
      <x:c r="Z52" s="114"/>
    </x:row>
    <x:row r="53">
      <x:c r="A53" s="114"/>
      <x:c r="B53" s="114"/>
      <x:c r="C53" s="114"/>
      <x:c r="D53" s="114"/>
      <x:c r="E53" s="114"/>
      <x:c r="F53" s="114"/>
      <x:c r="G53" s="114"/>
      <x:c r="H53" s="114"/>
      <x:c r="I53" s="114"/>
      <x:c r="J53" s="114"/>
      <x:c r="K53" s="114"/>
      <x:c r="L53" s="114"/>
      <x:c r="M53" s="114"/>
      <x:c r="N53" s="114"/>
      <x:c r="O53" s="114"/>
      <x:c r="P53" s="114"/>
      <x:c r="Q53" s="114"/>
      <x:c r="R53" s="114"/>
      <x:c r="S53" s="114"/>
      <x:c r="T53" s="114"/>
      <x:c r="U53" s="114"/>
      <x:c r="V53" s="114"/>
      <x:c r="W53" s="114"/>
      <x:c r="X53" s="114"/>
      <x:c r="Y53" s="114"/>
      <x:c r="Z53" s="114"/>
    </x:row>
    <x:row r="54">
      <x:c r="A54" s="114"/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  <x:c r="O54" s="114"/>
      <x:c r="P54" s="114"/>
      <x:c r="Q54" s="114"/>
      <x:c r="R54" s="114"/>
      <x:c r="S54" s="114"/>
      <x:c r="T54" s="114"/>
      <x:c r="U54" s="114"/>
      <x:c r="V54" s="114"/>
      <x:c r="W54" s="114"/>
      <x:c r="X54" s="114"/>
      <x:c r="Y54" s="114"/>
      <x:c r="Z54" s="114"/>
    </x:row>
    <x:row r="55">
      <x:c r="A55" s="114"/>
      <x:c r="B55" s="114"/>
      <x:c r="C55" s="114"/>
      <x:c r="D55" s="114"/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  <x:c r="O55" s="114"/>
      <x:c r="P55" s="114"/>
      <x:c r="Q55" s="114"/>
      <x:c r="R55" s="114"/>
      <x:c r="S55" s="114"/>
      <x:c r="T55" s="114"/>
      <x:c r="U55" s="114"/>
      <x:c r="V55" s="114"/>
      <x:c r="W55" s="114"/>
      <x:c r="X55" s="114"/>
      <x:c r="Y55" s="114"/>
      <x:c r="Z55" s="114"/>
    </x:row>
    <x:row r="56">
      <x:c r="A56" s="114"/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14"/>
      <x:c r="L56" s="114"/>
      <x:c r="M56" s="114"/>
      <x:c r="N56" s="114"/>
      <x:c r="O56" s="114"/>
      <x:c r="P56" s="114"/>
      <x:c r="Q56" s="114"/>
      <x:c r="R56" s="114"/>
      <x:c r="S56" s="114"/>
      <x:c r="T56" s="114"/>
      <x:c r="U56" s="114"/>
      <x:c r="V56" s="114"/>
      <x:c r="W56" s="114"/>
      <x:c r="X56" s="114"/>
      <x:c r="Y56" s="114"/>
      <x:c r="Z56" s="114"/>
    </x:row>
    <x:row r="57">
      <x:c r="A57" s="114"/>
      <x:c r="B57" s="114"/>
      <x:c r="C57" s="114"/>
      <x:c r="D57" s="114"/>
      <x:c r="E57" s="114"/>
      <x:c r="F57" s="114"/>
      <x:c r="G57" s="114"/>
      <x:c r="H57" s="114"/>
      <x:c r="I57" s="114"/>
      <x:c r="J57" s="114"/>
      <x:c r="K57" s="114"/>
      <x:c r="L57" s="114"/>
      <x:c r="M57" s="114"/>
      <x:c r="N57" s="114"/>
      <x:c r="O57" s="114"/>
      <x:c r="P57" s="114"/>
      <x:c r="Q57" s="114"/>
      <x:c r="R57" s="114"/>
      <x:c r="S57" s="114"/>
      <x:c r="T57" s="114"/>
      <x:c r="U57" s="114"/>
      <x:c r="V57" s="114"/>
      <x:c r="W57" s="114"/>
      <x:c r="X57" s="114"/>
      <x:c r="Y57" s="114"/>
      <x:c r="Z57" s="114"/>
    </x:row>
    <x:row r="58">
      <x:c r="A58" s="114"/>
      <x:c r="B58" s="114"/>
      <x:c r="C58" s="114"/>
      <x:c r="D58" s="114"/>
      <x:c r="E58" s="114"/>
      <x:c r="F58" s="114"/>
      <x:c r="G58" s="114"/>
      <x:c r="H58" s="114"/>
      <x:c r="I58" s="114"/>
      <x:c r="J58" s="114"/>
      <x:c r="K58" s="114"/>
      <x:c r="L58" s="114"/>
      <x:c r="M58" s="114"/>
      <x:c r="N58" s="114"/>
      <x:c r="O58" s="114"/>
      <x:c r="P58" s="114"/>
      <x:c r="Q58" s="114"/>
      <x:c r="R58" s="114"/>
      <x:c r="S58" s="114"/>
      <x:c r="T58" s="114"/>
      <x:c r="U58" s="114"/>
      <x:c r="V58" s="114"/>
      <x:c r="W58" s="114"/>
      <x:c r="X58" s="114"/>
      <x:c r="Y58" s="114"/>
      <x:c r="Z58" s="114"/>
    </x:row>
    <x:row r="59">
      <x:c r="A59" s="114"/>
      <x:c r="B59" s="114"/>
      <x:c r="C59" s="114"/>
      <x:c r="D59" s="114"/>
      <x:c r="E59" s="114"/>
      <x:c r="F59" s="114"/>
      <x:c r="G59" s="114"/>
      <x:c r="H59" s="114"/>
      <x:c r="I59" s="114"/>
      <x:c r="J59" s="114"/>
      <x:c r="K59" s="114"/>
      <x:c r="L59" s="114"/>
      <x:c r="M59" s="114"/>
      <x:c r="N59" s="114"/>
      <x:c r="O59" s="114"/>
      <x:c r="P59" s="114"/>
      <x:c r="Q59" s="114"/>
      <x:c r="R59" s="114"/>
      <x:c r="S59" s="114"/>
      <x:c r="T59" s="114"/>
      <x:c r="U59" s="114"/>
      <x:c r="V59" s="114"/>
      <x:c r="W59" s="114"/>
      <x:c r="X59" s="114"/>
      <x:c r="Y59" s="114"/>
      <x:c r="Z59" s="114"/>
    </x:row>
    <x:row r="60">
      <x:c r="A60" s="114"/>
      <x:c r="B60" s="114"/>
      <x:c r="C60" s="114"/>
      <x:c r="D60" s="114"/>
      <x:c r="E60" s="114"/>
      <x:c r="F60" s="114"/>
      <x:c r="G60" s="114"/>
      <x:c r="H60" s="114"/>
      <x:c r="I60" s="114"/>
      <x:c r="J60" s="114"/>
      <x:c r="K60" s="114"/>
      <x:c r="L60" s="114"/>
      <x:c r="M60" s="114"/>
      <x:c r="N60" s="114"/>
      <x:c r="O60" s="114"/>
      <x:c r="P60" s="114"/>
      <x:c r="Q60" s="114"/>
      <x:c r="R60" s="114"/>
      <x:c r="S60" s="114"/>
      <x:c r="T60" s="114"/>
      <x:c r="U60" s="114"/>
      <x:c r="V60" s="114"/>
      <x:c r="W60" s="114"/>
      <x:c r="X60" s="114"/>
      <x:c r="Y60" s="114"/>
      <x:c r="Z60" s="114"/>
    </x:row>
    <x:row r="61">
      <x:c r="A61" s="114"/>
      <x:c r="B61" s="114"/>
      <x:c r="C61" s="114"/>
      <x:c r="D61" s="114"/>
      <x:c r="E61" s="114"/>
      <x:c r="F61" s="114"/>
      <x:c r="G61" s="114"/>
      <x:c r="H61" s="114"/>
      <x:c r="I61" s="114"/>
      <x:c r="J61" s="114"/>
      <x:c r="K61" s="114"/>
      <x:c r="L61" s="114"/>
      <x:c r="M61" s="114"/>
      <x:c r="N61" s="114"/>
      <x:c r="O61" s="114"/>
      <x:c r="P61" s="114"/>
      <x:c r="Q61" s="114"/>
      <x:c r="R61" s="114"/>
      <x:c r="S61" s="114"/>
      <x:c r="T61" s="114"/>
      <x:c r="U61" s="114"/>
      <x:c r="V61" s="114"/>
      <x:c r="W61" s="114"/>
      <x:c r="X61" s="114"/>
      <x:c r="Y61" s="114"/>
      <x:c r="Z61" s="114"/>
    </x:row>
    <x:row r="62">
      <x:c r="A62" s="114"/>
      <x:c r="B62" s="114"/>
      <x:c r="C62" s="114"/>
      <x:c r="D62" s="114"/>
      <x:c r="E62" s="114"/>
      <x:c r="F62" s="114"/>
      <x:c r="G62" s="114"/>
      <x:c r="H62" s="114"/>
      <x:c r="I62" s="114"/>
      <x:c r="J62" s="114"/>
      <x:c r="K62" s="114"/>
      <x:c r="L62" s="114"/>
      <x:c r="M62" s="114"/>
      <x:c r="N62" s="114"/>
      <x:c r="O62" s="114"/>
      <x:c r="P62" s="114"/>
      <x:c r="Q62" s="114"/>
      <x:c r="R62" s="114"/>
      <x:c r="S62" s="114"/>
      <x:c r="T62" s="114"/>
      <x:c r="U62" s="114"/>
      <x:c r="V62" s="114"/>
      <x:c r="W62" s="114"/>
      <x:c r="X62" s="114"/>
      <x:c r="Y62" s="114"/>
      <x:c r="Z62" s="114"/>
    </x:row>
    <x:row r="63">
      <x:c r="A63" s="114"/>
      <x:c r="B63" s="114"/>
      <x:c r="C63" s="114"/>
      <x:c r="D63" s="114"/>
      <x:c r="E63" s="114"/>
      <x:c r="F63" s="114"/>
      <x:c r="G63" s="114"/>
      <x:c r="H63" s="114"/>
      <x:c r="I63" s="114"/>
      <x:c r="J63" s="114"/>
      <x:c r="K63" s="114"/>
      <x:c r="L63" s="114"/>
      <x:c r="M63" s="114"/>
      <x:c r="N63" s="114"/>
      <x:c r="O63" s="114"/>
      <x:c r="P63" s="114"/>
      <x:c r="Q63" s="114"/>
      <x:c r="R63" s="114"/>
      <x:c r="S63" s="114"/>
      <x:c r="T63" s="114"/>
      <x:c r="U63" s="114"/>
      <x:c r="V63" s="114"/>
      <x:c r="W63" s="114"/>
      <x:c r="X63" s="114"/>
      <x:c r="Y63" s="114"/>
      <x:c r="Z63" s="114"/>
    </x:row>
    <x:row r="64">
      <x:c r="A64" s="114"/>
      <x:c r="B64" s="114"/>
      <x:c r="C64" s="114"/>
      <x:c r="D64" s="114"/>
      <x:c r="E64" s="114"/>
      <x:c r="F64" s="114"/>
      <x:c r="G64" s="114"/>
      <x:c r="H64" s="114"/>
      <x:c r="I64" s="114"/>
      <x:c r="J64" s="114"/>
      <x:c r="K64" s="114"/>
      <x:c r="L64" s="114"/>
      <x:c r="M64" s="114"/>
      <x:c r="N64" s="114"/>
      <x:c r="O64" s="114"/>
      <x:c r="P64" s="114"/>
      <x:c r="Q64" s="114"/>
      <x:c r="R64" s="114"/>
      <x:c r="S64" s="114"/>
      <x:c r="T64" s="114"/>
      <x:c r="U64" s="114"/>
      <x:c r="V64" s="114"/>
      <x:c r="W64" s="114"/>
      <x:c r="X64" s="114"/>
      <x:c r="Y64" s="114"/>
      <x:c r="Z64" s="114"/>
    </x:row>
    <x:row r="65">
      <x:c r="A65" s="114"/>
      <x:c r="B65" s="114"/>
      <x:c r="C65" s="114"/>
      <x:c r="D65" s="114"/>
      <x:c r="E65" s="114"/>
      <x:c r="F65" s="114"/>
      <x:c r="G65" s="114"/>
      <x:c r="H65" s="114"/>
      <x:c r="I65" s="114"/>
      <x:c r="J65" s="114"/>
      <x:c r="K65" s="114"/>
      <x:c r="L65" s="114"/>
      <x:c r="M65" s="114"/>
      <x:c r="N65" s="114"/>
      <x:c r="O65" s="114"/>
      <x:c r="P65" s="114"/>
      <x:c r="Q65" s="114"/>
      <x:c r="R65" s="114"/>
      <x:c r="S65" s="114"/>
      <x:c r="T65" s="114"/>
      <x:c r="U65" s="114"/>
      <x:c r="V65" s="114"/>
      <x:c r="W65" s="114"/>
      <x:c r="X65" s="114"/>
      <x:c r="Y65" s="114"/>
      <x:c r="Z65" s="114"/>
    </x:row>
    <x:row r="66">
      <x:c r="A66" s="114"/>
      <x:c r="B66" s="114"/>
      <x:c r="C66" s="114"/>
      <x:c r="D66" s="114"/>
      <x:c r="E66" s="114"/>
      <x:c r="F66" s="114"/>
      <x:c r="G66" s="114"/>
      <x:c r="H66" s="114"/>
      <x:c r="I66" s="114"/>
      <x:c r="J66" s="114"/>
      <x:c r="K66" s="114"/>
      <x:c r="L66" s="114"/>
      <x:c r="M66" s="114"/>
      <x:c r="N66" s="114"/>
      <x:c r="O66" s="114"/>
      <x:c r="P66" s="114"/>
      <x:c r="Q66" s="114"/>
      <x:c r="R66" s="114"/>
      <x:c r="S66" s="114"/>
      <x:c r="T66" s="114"/>
      <x:c r="U66" s="114"/>
      <x:c r="V66" s="114"/>
      <x:c r="W66" s="114"/>
      <x:c r="X66" s="114"/>
      <x:c r="Y66" s="114"/>
      <x:c r="Z66" s="114"/>
    </x:row>
    <x:row r="67">
      <x:c r="A67" s="114"/>
      <x:c r="B67" s="114"/>
      <x:c r="C67" s="114"/>
      <x:c r="D67" s="114"/>
      <x:c r="E67" s="114"/>
      <x:c r="F67" s="114"/>
      <x:c r="G67" s="114"/>
      <x:c r="H67" s="114"/>
      <x:c r="I67" s="114"/>
      <x:c r="J67" s="114"/>
      <x:c r="K67" s="114"/>
      <x:c r="L67" s="114"/>
      <x:c r="M67" s="114"/>
      <x:c r="N67" s="114"/>
      <x:c r="O67" s="114"/>
      <x:c r="P67" s="114"/>
      <x:c r="Q67" s="114"/>
      <x:c r="R67" s="114"/>
      <x:c r="S67" s="114"/>
      <x:c r="T67" s="114"/>
      <x:c r="U67" s="114"/>
      <x:c r="V67" s="114"/>
      <x:c r="W67" s="114"/>
      <x:c r="X67" s="114"/>
      <x:c r="Y67" s="114"/>
      <x:c r="Z67" s="114"/>
    </x:row>
    <x:row r="68">
      <x:c r="A68" s="114"/>
      <x:c r="B68" s="114"/>
      <x:c r="C68" s="114"/>
      <x:c r="D68" s="114"/>
      <x:c r="E68" s="114"/>
      <x:c r="F68" s="114"/>
      <x:c r="G68" s="114"/>
      <x:c r="H68" s="114"/>
      <x:c r="I68" s="114"/>
      <x:c r="J68" s="114"/>
      <x:c r="K68" s="114"/>
      <x:c r="L68" s="114"/>
      <x:c r="M68" s="114"/>
      <x:c r="N68" s="114"/>
      <x:c r="O68" s="114"/>
      <x:c r="P68" s="114"/>
      <x:c r="Q68" s="114"/>
      <x:c r="R68" s="114"/>
      <x:c r="S68" s="114"/>
      <x:c r="T68" s="114"/>
      <x:c r="U68" s="114"/>
      <x:c r="V68" s="114"/>
      <x:c r="W68" s="114"/>
      <x:c r="X68" s="114"/>
      <x:c r="Y68" s="114"/>
      <x:c r="Z68" s="114"/>
    </x:row>
    <x:row r="69">
      <x:c r="A69" s="114"/>
      <x:c r="B69" s="114"/>
      <x:c r="C69" s="114"/>
      <x:c r="D69" s="114"/>
      <x:c r="E69" s="114"/>
      <x:c r="F69" s="114"/>
      <x:c r="G69" s="114"/>
      <x:c r="H69" s="114"/>
      <x:c r="I69" s="114"/>
      <x:c r="J69" s="114"/>
      <x:c r="K69" s="114"/>
      <x:c r="L69" s="114"/>
      <x:c r="M69" s="114"/>
      <x:c r="N69" s="114"/>
      <x:c r="O69" s="114"/>
      <x:c r="P69" s="114"/>
      <x:c r="Q69" s="114"/>
      <x:c r="R69" s="114"/>
      <x:c r="S69" s="114"/>
      <x:c r="T69" s="114"/>
      <x:c r="U69" s="114"/>
      <x:c r="V69" s="114"/>
      <x:c r="W69" s="114"/>
      <x:c r="X69" s="114"/>
      <x:c r="Y69" s="114"/>
      <x:c r="Z69" s="114"/>
    </x:row>
    <x:row r="70">
      <x:c r="A70" s="114"/>
      <x:c r="B70" s="114"/>
      <x:c r="C70" s="114"/>
      <x:c r="D70" s="114"/>
      <x:c r="E70" s="114"/>
      <x:c r="F70" s="114"/>
      <x:c r="G70" s="114"/>
      <x:c r="H70" s="114"/>
      <x:c r="I70" s="114"/>
      <x:c r="J70" s="114"/>
      <x:c r="K70" s="114"/>
      <x:c r="L70" s="114"/>
      <x:c r="M70" s="114"/>
      <x:c r="N70" s="114"/>
      <x:c r="O70" s="114"/>
      <x:c r="P70" s="114"/>
      <x:c r="Q70" s="114"/>
      <x:c r="R70" s="114"/>
      <x:c r="S70" s="114"/>
      <x:c r="T70" s="114"/>
      <x:c r="U70" s="114"/>
      <x:c r="V70" s="114"/>
      <x:c r="W70" s="114"/>
      <x:c r="X70" s="114"/>
      <x:c r="Y70" s="114"/>
      <x:c r="Z70" s="114"/>
    </x:row>
    <x:row r="71">
      <x:c r="A71" s="114"/>
      <x:c r="B71" s="114"/>
      <x:c r="C71" s="114"/>
      <x:c r="D71" s="114"/>
      <x:c r="E71" s="114"/>
      <x:c r="F71" s="114"/>
      <x:c r="G71" s="114"/>
      <x:c r="H71" s="114"/>
      <x:c r="I71" s="114"/>
      <x:c r="J71" s="114"/>
      <x:c r="K71" s="114"/>
      <x:c r="L71" s="114"/>
      <x:c r="M71" s="114"/>
      <x:c r="N71" s="114"/>
      <x:c r="O71" s="114"/>
      <x:c r="P71" s="114"/>
      <x:c r="Q71" s="114"/>
      <x:c r="R71" s="114"/>
      <x:c r="S71" s="114"/>
      <x:c r="T71" s="114"/>
      <x:c r="U71" s="114"/>
      <x:c r="V71" s="114"/>
      <x:c r="W71" s="114"/>
      <x:c r="X71" s="114"/>
      <x:c r="Y71" s="114"/>
      <x:c r="Z71" s="114"/>
    </x:row>
    <x:row r="72">
      <x:c r="A72" s="114"/>
      <x:c r="B72" s="114"/>
      <x:c r="C72" s="114"/>
      <x:c r="D72" s="114"/>
      <x:c r="E72" s="114"/>
      <x:c r="F72" s="114"/>
      <x:c r="G72" s="114"/>
      <x:c r="H72" s="114"/>
      <x:c r="I72" s="114"/>
      <x:c r="J72" s="114"/>
      <x:c r="K72" s="114"/>
      <x:c r="L72" s="114"/>
      <x:c r="M72" s="114"/>
      <x:c r="N72" s="114"/>
      <x:c r="O72" s="114"/>
      <x:c r="P72" s="114"/>
      <x:c r="Q72" s="114"/>
      <x:c r="R72" s="114"/>
      <x:c r="S72" s="114"/>
      <x:c r="T72" s="114"/>
      <x:c r="U72" s="114"/>
      <x:c r="V72" s="114"/>
      <x:c r="W72" s="114"/>
      <x:c r="X72" s="114"/>
      <x:c r="Y72" s="114"/>
      <x:c r="Z72" s="114"/>
    </x:row>
    <x:row r="73">
      <x:c r="A73" s="114"/>
      <x:c r="B73" s="114"/>
      <x:c r="C73" s="114"/>
      <x:c r="D73" s="114"/>
      <x:c r="E73" s="114"/>
      <x:c r="F73" s="114"/>
      <x:c r="G73" s="114"/>
      <x:c r="H73" s="114"/>
      <x:c r="I73" s="114"/>
      <x:c r="J73" s="114"/>
      <x:c r="K73" s="114"/>
      <x:c r="L73" s="114"/>
      <x:c r="M73" s="114"/>
      <x:c r="N73" s="114"/>
      <x:c r="O73" s="114"/>
      <x:c r="P73" s="114"/>
      <x:c r="Q73" s="114"/>
      <x:c r="R73" s="114"/>
      <x:c r="S73" s="114"/>
      <x:c r="T73" s="114"/>
      <x:c r="U73" s="114"/>
      <x:c r="V73" s="114"/>
      <x:c r="W73" s="114"/>
      <x:c r="X73" s="114"/>
      <x:c r="Y73" s="114"/>
      <x:c r="Z73" s="114"/>
    </x:row>
    <x:row r="74">
      <x:c r="A74" s="114"/>
      <x:c r="B74" s="114"/>
      <x:c r="C74" s="114"/>
      <x:c r="D74" s="114"/>
      <x:c r="E74" s="114"/>
      <x:c r="F74" s="114"/>
      <x:c r="G74" s="114"/>
      <x:c r="H74" s="114"/>
      <x:c r="I74" s="114"/>
      <x:c r="J74" s="114"/>
      <x:c r="K74" s="114"/>
      <x:c r="L74" s="114"/>
      <x:c r="M74" s="114"/>
      <x:c r="N74" s="114"/>
      <x:c r="O74" s="114"/>
      <x:c r="P74" s="114"/>
      <x:c r="Q74" s="114"/>
      <x:c r="R74" s="114"/>
      <x:c r="S74" s="114"/>
      <x:c r="T74" s="114"/>
      <x:c r="U74" s="114"/>
      <x:c r="V74" s="114"/>
      <x:c r="W74" s="114"/>
      <x:c r="X74" s="114"/>
      <x:c r="Y74" s="114"/>
      <x:c r="Z74" s="114"/>
    </x:row>
    <x:row r="75">
      <x:c r="A75" s="114"/>
      <x:c r="B75" s="114"/>
      <x:c r="C75" s="114"/>
      <x:c r="D75" s="114"/>
      <x:c r="E75" s="114"/>
      <x:c r="F75" s="114"/>
      <x:c r="G75" s="114"/>
      <x:c r="H75" s="114"/>
      <x:c r="I75" s="114"/>
      <x:c r="J75" s="114"/>
      <x:c r="K75" s="114"/>
      <x:c r="L75" s="114"/>
      <x:c r="M75" s="114"/>
      <x:c r="N75" s="114"/>
      <x:c r="O75" s="114"/>
      <x:c r="P75" s="114"/>
      <x:c r="Q75" s="114"/>
      <x:c r="R75" s="114"/>
      <x:c r="S75" s="114"/>
      <x:c r="T75" s="114"/>
      <x:c r="U75" s="114"/>
      <x:c r="V75" s="114"/>
      <x:c r="W75" s="114"/>
      <x:c r="X75" s="114"/>
      <x:c r="Y75" s="114"/>
      <x:c r="Z75" s="114"/>
    </x:row>
    <x:row r="76">
      <x:c r="A76" s="114"/>
      <x:c r="B76" s="114"/>
      <x:c r="C76" s="114"/>
      <x:c r="D76" s="114"/>
      <x:c r="E76" s="114"/>
      <x:c r="F76" s="114"/>
      <x:c r="G76" s="114"/>
      <x:c r="H76" s="114"/>
      <x:c r="I76" s="114"/>
      <x:c r="J76" s="114"/>
      <x:c r="K76" s="114"/>
      <x:c r="L76" s="114"/>
      <x:c r="M76" s="114"/>
      <x:c r="N76" s="114"/>
      <x:c r="O76" s="114"/>
      <x:c r="P76" s="114"/>
      <x:c r="Q76" s="114"/>
      <x:c r="R76" s="114"/>
      <x:c r="S76" s="114"/>
      <x:c r="T76" s="114"/>
      <x:c r="U76" s="114"/>
      <x:c r="V76" s="114"/>
      <x:c r="W76" s="114"/>
      <x:c r="X76" s="114"/>
      <x:c r="Y76" s="114"/>
      <x:c r="Z76" s="114"/>
    </x:row>
    <x:row r="77">
      <x:c r="A77" s="114"/>
      <x:c r="B77" s="114"/>
      <x:c r="C77" s="114"/>
      <x:c r="D77" s="114"/>
      <x:c r="E77" s="114"/>
      <x:c r="F77" s="114"/>
      <x:c r="G77" s="114"/>
      <x:c r="H77" s="114"/>
      <x:c r="I77" s="114"/>
      <x:c r="J77" s="114"/>
      <x:c r="K77" s="114"/>
      <x:c r="L77" s="114"/>
      <x:c r="M77" s="114"/>
      <x:c r="N77" s="114"/>
      <x:c r="O77" s="114"/>
      <x:c r="P77" s="114"/>
      <x:c r="Q77" s="114"/>
      <x:c r="R77" s="114"/>
      <x:c r="S77" s="114"/>
      <x:c r="T77" s="114"/>
      <x:c r="U77" s="114"/>
      <x:c r="V77" s="114"/>
      <x:c r="W77" s="114"/>
      <x:c r="X77" s="114"/>
      <x:c r="Y77" s="114"/>
      <x:c r="Z77" s="114"/>
    </x:row>
    <x:row r="78">
      <x:c r="A78" s="114"/>
      <x:c r="B78" s="114"/>
      <x:c r="C78" s="114"/>
      <x:c r="D78" s="114"/>
      <x:c r="E78" s="114"/>
      <x:c r="F78" s="114"/>
      <x:c r="G78" s="114"/>
      <x:c r="H78" s="114"/>
      <x:c r="I78" s="114"/>
      <x:c r="J78" s="114"/>
      <x:c r="K78" s="114"/>
      <x:c r="L78" s="114"/>
      <x:c r="M78" s="114"/>
      <x:c r="N78" s="114"/>
      <x:c r="O78" s="114"/>
      <x:c r="P78" s="114"/>
      <x:c r="Q78" s="114"/>
      <x:c r="R78" s="114"/>
      <x:c r="S78" s="114"/>
      <x:c r="T78" s="114"/>
      <x:c r="U78" s="114"/>
      <x:c r="V78" s="114"/>
      <x:c r="W78" s="114"/>
      <x:c r="X78" s="114"/>
      <x:c r="Y78" s="114"/>
      <x:c r="Z78" s="114"/>
    </x:row>
    <x:row r="79">
      <x:c r="A79" s="114"/>
      <x:c r="B79" s="114"/>
      <x:c r="C79" s="114"/>
      <x:c r="D79" s="114"/>
      <x:c r="E79" s="114"/>
      <x:c r="F79" s="114"/>
      <x:c r="G79" s="114"/>
      <x:c r="H79" s="114"/>
      <x:c r="I79" s="114"/>
      <x:c r="J79" s="114"/>
      <x:c r="K79" s="114"/>
      <x:c r="L79" s="114"/>
      <x:c r="M79" s="114"/>
      <x:c r="N79" s="114"/>
      <x:c r="O79" s="114"/>
      <x:c r="P79" s="114"/>
      <x:c r="Q79" s="114"/>
      <x:c r="R79" s="114"/>
      <x:c r="S79" s="114"/>
      <x:c r="T79" s="114"/>
      <x:c r="U79" s="114"/>
      <x:c r="V79" s="114"/>
      <x:c r="W79" s="114"/>
      <x:c r="X79" s="114"/>
      <x:c r="Y79" s="114"/>
      <x:c r="Z79" s="114"/>
    </x:row>
    <x:row r="80">
      <x:c r="A80" s="114"/>
      <x:c r="B80" s="114"/>
      <x:c r="C80" s="114"/>
      <x:c r="D80" s="114"/>
      <x:c r="E80" s="114"/>
      <x:c r="F80" s="114"/>
      <x:c r="G80" s="114"/>
      <x:c r="H80" s="114"/>
      <x:c r="I80" s="114"/>
      <x:c r="J80" s="114"/>
      <x:c r="K80" s="114"/>
      <x:c r="L80" s="114"/>
      <x:c r="M80" s="114"/>
      <x:c r="N80" s="114"/>
      <x:c r="O80" s="114"/>
      <x:c r="P80" s="114"/>
      <x:c r="Q80" s="114"/>
      <x:c r="R80" s="114"/>
      <x:c r="S80" s="114"/>
      <x:c r="T80" s="114"/>
      <x:c r="U80" s="114"/>
      <x:c r="V80" s="114"/>
      <x:c r="W80" s="114"/>
      <x:c r="X80" s="114"/>
      <x:c r="Y80" s="114"/>
      <x:c r="Z80" s="114"/>
    </x:row>
    <x:row r="81">
      <x:c r="A81" s="114"/>
      <x:c r="B81" s="114"/>
      <x:c r="C81" s="114"/>
      <x:c r="D81" s="114"/>
      <x:c r="E81" s="114"/>
      <x:c r="F81" s="114"/>
      <x:c r="G81" s="114"/>
      <x:c r="H81" s="114"/>
      <x:c r="I81" s="114"/>
      <x:c r="J81" s="114"/>
      <x:c r="K81" s="114"/>
      <x:c r="L81" s="114"/>
      <x:c r="M81" s="114"/>
      <x:c r="N81" s="114"/>
      <x:c r="O81" s="114"/>
      <x:c r="P81" s="114"/>
      <x:c r="Q81" s="114"/>
      <x:c r="R81" s="114"/>
      <x:c r="S81" s="114"/>
      <x:c r="T81" s="114"/>
      <x:c r="U81" s="114"/>
      <x:c r="V81" s="114"/>
      <x:c r="W81" s="114"/>
      <x:c r="X81" s="114"/>
      <x:c r="Y81" s="114"/>
      <x:c r="Z81" s="114"/>
    </x:row>
    <x:row r="82">
      <x:c r="A82" s="114"/>
      <x:c r="B82" s="114"/>
      <x:c r="C82" s="114"/>
      <x:c r="D82" s="114"/>
      <x:c r="E82" s="114"/>
      <x:c r="F82" s="114"/>
      <x:c r="G82" s="114"/>
      <x:c r="H82" s="114"/>
      <x:c r="I82" s="114"/>
      <x:c r="J82" s="114"/>
      <x:c r="K82" s="114"/>
      <x:c r="L82" s="114"/>
      <x:c r="M82" s="114"/>
      <x:c r="N82" s="114"/>
      <x:c r="O82" s="114"/>
      <x:c r="P82" s="114"/>
      <x:c r="Q82" s="114"/>
      <x:c r="R82" s="114"/>
      <x:c r="S82" s="114"/>
      <x:c r="T82" s="114"/>
      <x:c r="U82" s="114"/>
      <x:c r="V82" s="114"/>
      <x:c r="W82" s="114"/>
      <x:c r="X82" s="114"/>
      <x:c r="Y82" s="114"/>
      <x:c r="Z82" s="114"/>
    </x:row>
    <x:row r="83">
      <x:c r="A83" s="114"/>
      <x:c r="B83" s="114"/>
      <x:c r="C83" s="114"/>
      <x:c r="D83" s="114"/>
      <x:c r="E83" s="114"/>
      <x:c r="F83" s="114"/>
      <x:c r="G83" s="114"/>
      <x:c r="H83" s="114"/>
      <x:c r="I83" s="114"/>
      <x:c r="J83" s="114"/>
      <x:c r="K83" s="114"/>
      <x:c r="L83" s="114"/>
      <x:c r="M83" s="114"/>
      <x:c r="N83" s="114"/>
      <x:c r="O83" s="114"/>
      <x:c r="P83" s="114"/>
      <x:c r="Q83" s="114"/>
      <x:c r="R83" s="114"/>
      <x:c r="S83" s="114"/>
      <x:c r="T83" s="114"/>
      <x:c r="U83" s="114"/>
      <x:c r="V83" s="114"/>
      <x:c r="W83" s="114"/>
      <x:c r="X83" s="114"/>
      <x:c r="Y83" s="114"/>
      <x:c r="Z83" s="114"/>
    </x:row>
    <x:row r="84">
      <x:c r="A84" s="114"/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14"/>
      <x:c r="M84" s="114"/>
      <x:c r="N84" s="114"/>
      <x:c r="O84" s="114"/>
      <x:c r="P84" s="114"/>
      <x:c r="Q84" s="114"/>
      <x:c r="R84" s="114"/>
      <x:c r="S84" s="114"/>
      <x:c r="T84" s="114"/>
      <x:c r="U84" s="114"/>
      <x:c r="V84" s="114"/>
      <x:c r="W84" s="114"/>
      <x:c r="X84" s="114"/>
      <x:c r="Y84" s="114"/>
      <x:c r="Z84" s="114"/>
    </x:row>
    <x:row r="85">
      <x:c r="A85" s="114"/>
      <x:c r="B85" s="114"/>
      <x:c r="C85" s="114"/>
      <x:c r="D85" s="114"/>
      <x:c r="E85" s="114"/>
      <x:c r="F85" s="114"/>
      <x:c r="G85" s="114"/>
      <x:c r="H85" s="114"/>
      <x:c r="I85" s="114"/>
      <x:c r="J85" s="114"/>
      <x:c r="K85" s="114"/>
      <x:c r="L85" s="114"/>
      <x:c r="M85" s="114"/>
      <x:c r="N85" s="114"/>
      <x:c r="O85" s="114"/>
      <x:c r="P85" s="114"/>
      <x:c r="Q85" s="114"/>
      <x:c r="R85" s="114"/>
      <x:c r="S85" s="114"/>
      <x:c r="T85" s="114"/>
      <x:c r="U85" s="114"/>
      <x:c r="V85" s="114"/>
      <x:c r="W85" s="114"/>
      <x:c r="X85" s="114"/>
      <x:c r="Y85" s="114"/>
      <x:c r="Z85" s="114"/>
    </x:row>
    <x:row r="86">
      <x:c r="A86" s="114"/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14"/>
      <x:c r="L86" s="114"/>
      <x:c r="M86" s="114"/>
      <x:c r="N86" s="114"/>
      <x:c r="O86" s="114"/>
      <x:c r="P86" s="114"/>
      <x:c r="Q86" s="114"/>
      <x:c r="R86" s="114"/>
      <x:c r="S86" s="114"/>
      <x:c r="T86" s="114"/>
      <x:c r="U86" s="114"/>
      <x:c r="V86" s="114"/>
      <x:c r="W86" s="114"/>
      <x:c r="X86" s="114"/>
      <x:c r="Y86" s="114"/>
      <x:c r="Z86" s="114"/>
    </x:row>
    <x:row r="87">
      <x:c r="A87" s="114"/>
      <x:c r="B87" s="114"/>
      <x:c r="C87" s="114"/>
      <x:c r="D87" s="114"/>
      <x:c r="E87" s="114"/>
      <x:c r="F87" s="114"/>
      <x:c r="G87" s="114"/>
      <x:c r="H87" s="114"/>
      <x:c r="I87" s="114"/>
      <x:c r="J87" s="114"/>
      <x:c r="K87" s="114"/>
      <x:c r="L87" s="114"/>
      <x:c r="M87" s="114"/>
      <x:c r="N87" s="114"/>
      <x:c r="O87" s="114"/>
      <x:c r="P87" s="114"/>
      <x:c r="Q87" s="114"/>
      <x:c r="R87" s="114"/>
      <x:c r="S87" s="114"/>
      <x:c r="T87" s="114"/>
      <x:c r="U87" s="114"/>
      <x:c r="V87" s="114"/>
      <x:c r="W87" s="114"/>
      <x:c r="X87" s="114"/>
      <x:c r="Y87" s="114"/>
      <x:c r="Z87" s="114"/>
    </x:row>
    <x:row r="88">
      <x:c r="A88" s="114"/>
      <x:c r="B88" s="114"/>
      <x:c r="C88" s="114"/>
      <x:c r="D88" s="114"/>
      <x:c r="E88" s="114"/>
      <x:c r="F88" s="114"/>
      <x:c r="G88" s="114"/>
      <x:c r="H88" s="114"/>
      <x:c r="I88" s="114"/>
      <x:c r="J88" s="114"/>
      <x:c r="K88" s="114"/>
      <x:c r="L88" s="114"/>
      <x:c r="M88" s="114"/>
      <x:c r="N88" s="114"/>
      <x:c r="O88" s="114"/>
      <x:c r="P88" s="114"/>
      <x:c r="Q88" s="114"/>
      <x:c r="R88" s="114"/>
      <x:c r="S88" s="114"/>
      <x:c r="T88" s="114"/>
      <x:c r="U88" s="114"/>
      <x:c r="V88" s="114"/>
      <x:c r="W88" s="114"/>
      <x:c r="X88" s="114"/>
      <x:c r="Y88" s="114"/>
      <x:c r="Z88" s="114"/>
    </x:row>
    <x:row r="89">
      <x:c r="A89" s="114"/>
      <x:c r="B89" s="114"/>
      <x:c r="C89" s="114"/>
      <x:c r="D89" s="114"/>
      <x:c r="E89" s="114"/>
      <x:c r="F89" s="114"/>
      <x:c r="G89" s="114"/>
      <x:c r="H89" s="114"/>
      <x:c r="I89" s="114"/>
      <x:c r="J89" s="114"/>
      <x:c r="K89" s="114"/>
      <x:c r="L89" s="114"/>
      <x:c r="M89" s="114"/>
      <x:c r="N89" s="114"/>
      <x:c r="O89" s="114"/>
      <x:c r="P89" s="114"/>
      <x:c r="Q89" s="114"/>
      <x:c r="R89" s="114"/>
      <x:c r="S89" s="114"/>
      <x:c r="T89" s="114"/>
      <x:c r="U89" s="114"/>
      <x:c r="V89" s="114"/>
      <x:c r="W89" s="114"/>
      <x:c r="X89" s="114"/>
      <x:c r="Y89" s="114"/>
      <x:c r="Z89" s="114"/>
    </x:row>
    <x:row r="90">
      <x:c r="A90" s="114"/>
      <x:c r="B90" s="114"/>
      <x:c r="C90" s="114"/>
      <x:c r="D90" s="114"/>
      <x:c r="E90" s="114"/>
      <x:c r="F90" s="114"/>
      <x:c r="G90" s="114"/>
      <x:c r="H90" s="114"/>
      <x:c r="I90" s="114"/>
      <x:c r="J90" s="114"/>
      <x:c r="K90" s="114"/>
      <x:c r="L90" s="114"/>
      <x:c r="M90" s="114"/>
      <x:c r="N90" s="114"/>
      <x:c r="O90" s="114"/>
      <x:c r="P90" s="114"/>
      <x:c r="Q90" s="114"/>
      <x:c r="R90" s="114"/>
      <x:c r="S90" s="114"/>
      <x:c r="T90" s="114"/>
      <x:c r="U90" s="114"/>
      <x:c r="V90" s="114"/>
      <x:c r="W90" s="114"/>
      <x:c r="X90" s="114"/>
      <x:c r="Y90" s="114"/>
      <x:c r="Z90" s="114"/>
    </x:row>
    <x:row r="91">
      <x:c r="A91" s="114"/>
      <x:c r="B91" s="114"/>
      <x:c r="C91" s="114"/>
      <x:c r="D91" s="114"/>
      <x:c r="E91" s="114"/>
      <x:c r="F91" s="114"/>
      <x:c r="G91" s="114"/>
      <x:c r="H91" s="114"/>
      <x:c r="I91" s="114"/>
      <x:c r="J91" s="114"/>
      <x:c r="K91" s="114"/>
      <x:c r="L91" s="114"/>
      <x:c r="M91" s="114"/>
      <x:c r="N91" s="114"/>
      <x:c r="O91" s="114"/>
      <x:c r="P91" s="114"/>
      <x:c r="Q91" s="114"/>
      <x:c r="R91" s="114"/>
      <x:c r="S91" s="114"/>
      <x:c r="T91" s="114"/>
      <x:c r="U91" s="114"/>
      <x:c r="V91" s="114"/>
      <x:c r="W91" s="114"/>
      <x:c r="X91" s="114"/>
      <x:c r="Y91" s="114"/>
      <x:c r="Z91" s="114"/>
    </x:row>
    <x:row r="92">
      <x:c r="A92" s="114"/>
      <x:c r="B92" s="114"/>
      <x:c r="C92" s="114"/>
      <x:c r="D92" s="114"/>
      <x:c r="E92" s="114"/>
      <x:c r="F92" s="114"/>
      <x:c r="G92" s="114"/>
      <x:c r="H92" s="114"/>
      <x:c r="I92" s="114"/>
      <x:c r="J92" s="114"/>
      <x:c r="K92" s="114"/>
      <x:c r="L92" s="114"/>
      <x:c r="M92" s="114"/>
      <x:c r="N92" s="114"/>
      <x:c r="O92" s="114"/>
      <x:c r="P92" s="114"/>
      <x:c r="Q92" s="114"/>
      <x:c r="R92" s="114"/>
      <x:c r="S92" s="114"/>
      <x:c r="T92" s="114"/>
      <x:c r="U92" s="114"/>
      <x:c r="V92" s="114"/>
      <x:c r="W92" s="114"/>
      <x:c r="X92" s="114"/>
      <x:c r="Y92" s="114"/>
      <x:c r="Z92" s="114"/>
    </x:row>
    <x:row r="93">
      <x:c r="A93" s="114"/>
      <x:c r="B93" s="114"/>
      <x:c r="C93" s="114"/>
      <x:c r="D93" s="114"/>
      <x:c r="E93" s="114"/>
      <x:c r="F93" s="114"/>
      <x:c r="G93" s="114"/>
      <x:c r="H93" s="114"/>
      <x:c r="I93" s="114"/>
      <x:c r="J93" s="114"/>
      <x:c r="K93" s="114"/>
      <x:c r="L93" s="114"/>
      <x:c r="M93" s="114"/>
      <x:c r="N93" s="114"/>
      <x:c r="O93" s="114"/>
      <x:c r="P93" s="114"/>
      <x:c r="Q93" s="114"/>
      <x:c r="R93" s="114"/>
      <x:c r="S93" s="114"/>
      <x:c r="T93" s="114"/>
      <x:c r="U93" s="114"/>
      <x:c r="V93" s="114"/>
      <x:c r="W93" s="114"/>
      <x:c r="X93" s="114"/>
      <x:c r="Y93" s="114"/>
      <x:c r="Z93" s="114"/>
    </x:row>
    <x:row r="94">
      <x:c r="A94" s="114"/>
      <x:c r="B94" s="114"/>
      <x:c r="C94" s="114"/>
      <x:c r="D94" s="114"/>
      <x:c r="E94" s="114"/>
      <x:c r="F94" s="114"/>
      <x:c r="G94" s="114"/>
      <x:c r="H94" s="114"/>
      <x:c r="I94" s="114"/>
      <x:c r="J94" s="114"/>
      <x:c r="K94" s="114"/>
      <x:c r="L94" s="114"/>
      <x:c r="M94" s="114"/>
      <x:c r="N94" s="114"/>
      <x:c r="O94" s="114"/>
      <x:c r="P94" s="114"/>
      <x:c r="Q94" s="114"/>
      <x:c r="R94" s="114"/>
      <x:c r="S94" s="114"/>
      <x:c r="T94" s="114"/>
      <x:c r="U94" s="114"/>
      <x:c r="V94" s="114"/>
      <x:c r="W94" s="114"/>
      <x:c r="X94" s="114"/>
      <x:c r="Y94" s="114"/>
      <x:c r="Z94" s="114"/>
    </x:row>
    <x:row r="95">
      <x:c r="A95" s="114"/>
      <x:c r="B95" s="114"/>
      <x:c r="C95" s="114"/>
      <x:c r="D95" s="114"/>
      <x:c r="E95" s="114"/>
      <x:c r="F95" s="114"/>
      <x:c r="G95" s="114"/>
      <x:c r="H95" s="114"/>
      <x:c r="I95" s="114"/>
      <x:c r="J95" s="114"/>
      <x:c r="K95" s="114"/>
      <x:c r="L95" s="114"/>
      <x:c r="M95" s="114"/>
      <x:c r="N95" s="114"/>
      <x:c r="O95" s="114"/>
      <x:c r="P95" s="114"/>
      <x:c r="Q95" s="114"/>
      <x:c r="R95" s="114"/>
      <x:c r="S95" s="114"/>
      <x:c r="T95" s="114"/>
      <x:c r="U95" s="114"/>
      <x:c r="V95" s="114"/>
      <x:c r="W95" s="114"/>
      <x:c r="X95" s="114"/>
      <x:c r="Y95" s="114"/>
      <x:c r="Z95" s="114"/>
    </x:row>
    <x:row r="96">
      <x:c r="A96" s="114"/>
      <x:c r="B96" s="114"/>
      <x:c r="C96" s="114"/>
      <x:c r="D96" s="114"/>
      <x:c r="E96" s="114"/>
      <x:c r="F96" s="114"/>
      <x:c r="G96" s="114"/>
      <x:c r="H96" s="114"/>
      <x:c r="I96" s="114"/>
      <x:c r="J96" s="114"/>
      <x:c r="K96" s="114"/>
      <x:c r="L96" s="114"/>
      <x:c r="M96" s="114"/>
      <x:c r="N96" s="114"/>
      <x:c r="O96" s="114"/>
      <x:c r="P96" s="114"/>
      <x:c r="Q96" s="114"/>
      <x:c r="R96" s="114"/>
      <x:c r="S96" s="114"/>
      <x:c r="T96" s="114"/>
      <x:c r="U96" s="114"/>
      <x:c r="V96" s="114"/>
      <x:c r="W96" s="114"/>
      <x:c r="X96" s="114"/>
      <x:c r="Y96" s="114"/>
      <x:c r="Z96" s="114"/>
    </x:row>
    <x:row r="97">
      <x:c r="A97" s="114"/>
      <x:c r="B97" s="114"/>
      <x:c r="C97" s="114"/>
      <x:c r="D97" s="114"/>
      <x:c r="E97" s="114"/>
      <x:c r="F97" s="114"/>
      <x:c r="G97" s="114"/>
      <x:c r="H97" s="114"/>
      <x:c r="I97" s="114"/>
      <x:c r="J97" s="114"/>
      <x:c r="K97" s="114"/>
      <x:c r="L97" s="114"/>
      <x:c r="M97" s="114"/>
      <x:c r="N97" s="114"/>
      <x:c r="O97" s="114"/>
      <x:c r="P97" s="114"/>
      <x:c r="Q97" s="114"/>
      <x:c r="R97" s="114"/>
      <x:c r="S97" s="114"/>
      <x:c r="T97" s="114"/>
      <x:c r="U97" s="114"/>
      <x:c r="V97" s="114"/>
      <x:c r="W97" s="114"/>
      <x:c r="X97" s="114"/>
      <x:c r="Y97" s="114"/>
      <x:c r="Z97" s="114"/>
    </x:row>
    <x:row r="98">
      <x:c r="A98" s="114"/>
      <x:c r="B98" s="114"/>
      <x:c r="C98" s="114"/>
      <x:c r="D98" s="114"/>
      <x:c r="E98" s="114"/>
      <x:c r="F98" s="114"/>
      <x:c r="G98" s="114"/>
      <x:c r="H98" s="114"/>
      <x:c r="I98" s="114"/>
      <x:c r="J98" s="114"/>
      <x:c r="K98" s="114"/>
      <x:c r="L98" s="114"/>
      <x:c r="M98" s="114"/>
      <x:c r="N98" s="114"/>
      <x:c r="O98" s="114"/>
      <x:c r="P98" s="114"/>
      <x:c r="Q98" s="114"/>
      <x:c r="R98" s="114"/>
      <x:c r="S98" s="114"/>
      <x:c r="T98" s="114"/>
      <x:c r="U98" s="114"/>
      <x:c r="V98" s="114"/>
      <x:c r="W98" s="114"/>
      <x:c r="X98" s="114"/>
      <x:c r="Y98" s="114"/>
      <x:c r="Z98" s="114"/>
    </x:row>
    <x:row r="99">
      <x:c r="A99" s="114"/>
      <x:c r="B99" s="114"/>
      <x:c r="C99" s="114"/>
      <x:c r="D99" s="114"/>
      <x:c r="E99" s="114"/>
      <x:c r="F99" s="114"/>
      <x:c r="G99" s="114"/>
      <x:c r="H99" s="114"/>
      <x:c r="I99" s="114"/>
      <x:c r="J99" s="114"/>
      <x:c r="K99" s="114"/>
      <x:c r="L99" s="114"/>
      <x:c r="M99" s="114"/>
      <x:c r="N99" s="114"/>
      <x:c r="O99" s="114"/>
      <x:c r="P99" s="114"/>
      <x:c r="Q99" s="114"/>
      <x:c r="R99" s="114"/>
      <x:c r="S99" s="114"/>
      <x:c r="T99" s="114"/>
      <x:c r="U99" s="114"/>
      <x:c r="V99" s="114"/>
      <x:c r="W99" s="114"/>
      <x:c r="X99" s="114"/>
      <x:c r="Y99" s="114"/>
      <x:c r="Z99" s="114"/>
    </x:row>
    <x:row r="100">
      <x:c r="A100" s="114"/>
      <x:c r="B100" s="114"/>
      <x:c r="C100" s="114"/>
      <x:c r="D100" s="114"/>
      <x:c r="E100" s="114"/>
      <x:c r="F100" s="114"/>
      <x:c r="G100" s="114"/>
      <x:c r="H100" s="114"/>
      <x:c r="I100" s="114"/>
      <x:c r="J100" s="114"/>
      <x:c r="K100" s="114"/>
      <x:c r="L100" s="114"/>
      <x:c r="M100" s="114"/>
      <x:c r="N100" s="114"/>
      <x:c r="O100" s="114"/>
      <x:c r="P100" s="114"/>
      <x:c r="Q100" s="114"/>
      <x:c r="R100" s="114"/>
      <x:c r="S100" s="114"/>
      <x:c r="T100" s="114"/>
      <x:c r="U100" s="114"/>
      <x:c r="V100" s="114"/>
      <x:c r="W100" s="114"/>
      <x:c r="X100" s="114"/>
      <x:c r="Y100" s="114"/>
      <x:c r="Z100" s="114"/>
    </x:row>
  </x:sheetData>
  <x:mergeCells>
    <x:mergeCell ref="A1:I1"/>
    <x:mergeCell ref="A2:I2"/>
    <x:mergeCell ref="A4:I4"/>
    <x:mergeCell ref="A10:I10"/>
    <x:mergeCell ref="D11:I16"/>
  </x:mergeCells>
  <x:pageMargins left="0.7" right="0.7" top="0.75" bottom="0.75" header="0.3" footer="0.3"/>
  <x:drawing xmlns:r="http://schemas.openxmlformats.org/officeDocument/2006/relationships" r:id="R4b008c63b5e64989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4" customHeight="1">
      <x:c r="A1" s="4" t="str">
        <x:v>Mercado conquistável — capacidade da equipe</x:v>
      </x:c>
      <x:c r="B1" s="4"/>
      <x:c r="C1" s="4"/>
      <x:c r="D1" s="4"/>
      <x:c r="E1" s="4"/>
      <x:c r="F1" s="4"/>
      <x:c r="G1" s="4"/>
      <x:c r="H1" s="4"/>
      <x:c r="I1" s="4"/>
      <x:c r="J1" s="114"/>
      <x:c r="K1" s="11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</x:row>
    <x:row r="2" ht="26" customHeight="1">
      <x:c r="A2" s="8" t="str">
        <x:v>O SOM é limitado por vagas concluídas com qualidade, não por um percentual arbitrário do TAM.</x:v>
      </x:c>
      <x:c r="B2" s="8"/>
      <x:c r="C2" s="8"/>
      <x:c r="D2" s="8"/>
      <x:c r="E2" s="8"/>
      <x:c r="F2" s="8"/>
      <x:c r="G2" s="8"/>
      <x:c r="H2" s="8"/>
      <x:c r="I2" s="8"/>
      <x:c r="J2" s="114"/>
      <x:c r="K2" s="114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</x:row>
    <x:row r="3">
      <x:c r="A3" s="114"/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</x:row>
    <x:row r="4" ht="25" customHeight="1">
      <x:c r="A4" s="11" t="str">
        <x:v>Capacidade ilustrativa</x:v>
      </x:c>
      <x:c r="B4" s="11"/>
      <x:c r="C4" s="11"/>
      <x:c r="D4" s="11"/>
      <x:c r="E4" s="11"/>
      <x:c r="F4" s="11"/>
      <x:c r="G4" s="11"/>
      <x:c r="H4" s="11"/>
      <x:c r="I4" s="11"/>
      <x:c r="J4" s="114"/>
      <x:c r="K4" s="114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</x:row>
    <x:row r="5" ht="25" customHeight="1">
      <x:c r="A5" s="22" t="str">
        <x:v>Cenário</x:v>
      </x:c>
      <x:c r="B5" s="23" t="str">
        <x:v>Vagas abertas/mês</x:v>
      </x:c>
      <x:c r="C5" s="23" t="str">
        <x:v>Ocupação-alvo</x:v>
      </x:c>
      <x:c r="D5" s="23" t="str">
        <x:v>Avaliações/ano</x:v>
      </x:c>
      <x:c r="E5" s="23" t="str">
        <x:v>Preço médio</x:v>
      </x:c>
      <x:c r="F5" s="23" t="str">
        <x:v>Receita bruta</x:v>
      </x:c>
      <x:c r="G5" s="23" t="str">
        <x:v>Contribuição</x:v>
      </x:c>
      <x:c r="H5" s="23" t="str">
        <x:v>% do mercado anual</x:v>
      </x:c>
      <x:c r="I5" s="24" t="str">
        <x:v>Status</x:v>
      </x:c>
      <x:c r="J5" s="114"/>
      <x:c r="K5" s="114"/>
      <x:c r="L5" s="114"/>
      <x:c r="M5" s="114"/>
      <x:c r="N5" s="114"/>
      <x:c r="O5" s="114"/>
      <x:c r="P5" s="114"/>
      <x:c r="Q5" s="114"/>
      <x:c r="R5" s="114"/>
      <x:c r="S5" s="114"/>
      <x:c r="T5" s="114"/>
      <x:c r="U5" s="114"/>
      <x:c r="V5" s="114"/>
      <x:c r="W5" s="114"/>
      <x:c r="X5" s="114"/>
      <x:c r="Y5" s="114"/>
      <x:c r="Z5" s="114"/>
    </x:row>
    <x:row r="6">
      <x:c r="A6" s="131" t="str">
        <x:v>Conservador</x:v>
      </x:c>
      <x:c r="B6" s="174" t="n">
        <x:v>4</x:v>
      </x:c>
      <x:c r="C6" s="171" t="n">
        <x:v>0.7</x:v>
      </x:c>
      <x:c r="D6" s="132" t="n">
        <x:f>ROUND(B6*12*C6,0)</x:f>
        <x:v>34</x:v>
      </x:c>
      <x:c r="E6" s="163" t="n">
        <x:v>3000</x:v>
      </x:c>
      <x:c r="F6" s="164" t="n">
        <x:f>ROUND(D6*E6,0)</x:f>
        <x:v>102000</x:v>
      </x:c>
      <x:c r="G6" s="171" t="n">
        <x:v>0.4</x:v>
      </x:c>
      <x:c r="H6" s="150" t="n">
        <x:f>D6/'Modelo 1a avaliacao'!$K$6</x:f>
        <x:v>0.7391304347826086</x:v>
      </x:c>
      <x:c r="I6" s="165" t="str">
        <x:v>Exemplo</x:v>
      </x:c>
      <x:c r="J6" s="114"/>
      <x:c r="K6" s="114"/>
      <x:c r="L6" s="114"/>
      <x:c r="M6" s="114"/>
      <x:c r="N6" s="114"/>
      <x:c r="O6" s="114"/>
      <x:c r="P6" s="114"/>
      <x:c r="Q6" s="114"/>
      <x:c r="R6" s="114"/>
      <x:c r="S6" s="114"/>
      <x:c r="T6" s="114"/>
      <x:c r="U6" s="114"/>
      <x:c r="V6" s="114"/>
      <x:c r="W6" s="114"/>
      <x:c r="X6" s="114"/>
      <x:c r="Y6" s="114"/>
      <x:c r="Z6" s="114"/>
    </x:row>
    <x:row r="7">
      <x:c r="A7" s="131" t="str">
        <x:v>Base</x:v>
      </x:c>
      <x:c r="B7" s="174" t="n">
        <x:v>8</x:v>
      </x:c>
      <x:c r="C7" s="171" t="n">
        <x:v>0.85</x:v>
      </x:c>
      <x:c r="D7" s="132" t="n">
        <x:f>ROUND(B7*12*C7,0)</x:f>
        <x:v>82</x:v>
      </x:c>
      <x:c r="E7" s="163" t="n">
        <x:v>3000</x:v>
      </x:c>
      <x:c r="F7" s="164" t="n">
        <x:f>ROUND(D7*E7,0)</x:f>
        <x:v>246000</x:v>
      </x:c>
      <x:c r="G7" s="171" t="n">
        <x:v>0.4</x:v>
      </x:c>
      <x:c r="H7" s="150" t="n">
        <x:f>D7/'Modelo 1a avaliacao'!$K$7</x:f>
        <x:v>0.2152230971128609</x:v>
      </x:c>
      <x:c r="I7" s="165" t="str">
        <x:v>Exemplo</x:v>
      </x:c>
      <x:c r="J7" s="114"/>
      <x:c r="K7" s="114"/>
      <x:c r="L7" s="114"/>
      <x:c r="M7" s="114"/>
      <x:c r="N7" s="114"/>
      <x:c r="O7" s="114"/>
      <x:c r="P7" s="114"/>
      <x:c r="Q7" s="114"/>
      <x:c r="R7" s="114"/>
      <x:c r="S7" s="114"/>
      <x:c r="T7" s="114"/>
      <x:c r="U7" s="114"/>
      <x:c r="V7" s="114"/>
      <x:c r="W7" s="114"/>
      <x:c r="X7" s="114"/>
      <x:c r="Y7" s="114"/>
      <x:c r="Z7" s="114"/>
    </x:row>
    <x:row r="8">
      <x:c r="A8" s="134" t="str">
        <x:v>Expansão</x:v>
      </x:c>
      <x:c r="B8" s="175" t="n">
        <x:v>12</x:v>
      </x:c>
      <x:c r="C8" s="173" t="n">
        <x:v>0.9</x:v>
      </x:c>
      <x:c r="D8" s="135" t="n">
        <x:f>ROUND(B8*12*C8,0)</x:f>
        <x:v>130</x:v>
      </x:c>
      <x:c r="E8" s="166" t="n">
        <x:v>3000</x:v>
      </x:c>
      <x:c r="F8" s="167" t="n">
        <x:f>ROUND(D8*E8,0)</x:f>
        <x:v>390000</x:v>
      </x:c>
      <x:c r="G8" s="173" t="n">
        <x:v>0.4</x:v>
      </x:c>
      <x:c r="H8" s="176" t="n">
        <x:f>D8/'Modelo 1a avaliacao'!$K$8</x:f>
        <x:v>0.06143667296786389</x:v>
      </x:c>
      <x:c r="I8" s="168" t="str">
        <x:v>Exemplo</x:v>
      </x:c>
      <x:c r="J8" s="114"/>
      <x:c r="K8" s="114"/>
      <x:c r="L8" s="114"/>
      <x:c r="M8" s="114"/>
      <x:c r="N8" s="114"/>
      <x:c r="O8" s="114"/>
      <x:c r="P8" s="114"/>
      <x:c r="Q8" s="114"/>
      <x:c r="R8" s="114"/>
      <x:c r="S8" s="114"/>
      <x:c r="T8" s="114"/>
      <x:c r="U8" s="114"/>
      <x:c r="V8" s="114"/>
      <x:c r="W8" s="114"/>
      <x:c r="X8" s="114"/>
      <x:c r="Y8" s="114"/>
      <x:c r="Z8" s="114"/>
    </x:row>
    <x:row r="9">
      <x:c r="A9" s="114"/>
      <x:c r="B9" s="114"/>
      <x:c r="C9" s="114"/>
      <x:c r="D9" s="114"/>
      <x:c r="E9" s="114"/>
      <x:c r="F9" s="114"/>
      <x:c r="G9" s="114"/>
      <x:c r="H9" s="114"/>
      <x:c r="I9" s="114"/>
      <x:c r="J9" s="114"/>
      <x:c r="K9" s="114"/>
      <x:c r="L9" s="114"/>
      <x:c r="M9" s="114"/>
      <x:c r="N9" s="114"/>
      <x:c r="O9" s="114"/>
      <x:c r="P9" s="114"/>
      <x:c r="Q9" s="114"/>
      <x:c r="R9" s="114"/>
      <x:c r="S9" s="114"/>
      <x:c r="T9" s="114"/>
      <x:c r="U9" s="114"/>
      <x:c r="V9" s="114"/>
      <x:c r="W9" s="114"/>
      <x:c r="X9" s="114"/>
      <x:c r="Y9" s="114"/>
      <x:c r="Z9" s="114"/>
    </x:row>
    <x:row r="10">
      <x:c r="A10" s="83" t="str">
        <x:v>Os valores acima são exemplos editáveis, não dados fornecidos pela clínica. Antes de adotar uma meta, mapear horas de entrevista, aplicação, correção, laudo, devolutiva e supervisão. O gargalo é o recurso mais restrito. Recomenda-se capacidade segura abaixo de 100% para preservar documentação, imprevistos e qualidade.</x:v>
      </x:c>
      <x:c r="B10" s="83"/>
      <x:c r="C10" s="83"/>
      <x:c r="D10" s="83"/>
      <x:c r="E10" s="83"/>
      <x:c r="F10" s="83"/>
      <x:c r="G10" s="83"/>
      <x:c r="H10" s="83"/>
      <x:c r="I10" s="83"/>
      <x:c r="J10" s="114"/>
      <x:c r="K10" s="114"/>
      <x:c r="L10" s="114"/>
      <x:c r="M10" s="114"/>
      <x:c r="N10" s="114"/>
      <x:c r="O10" s="114"/>
      <x:c r="P10" s="114"/>
      <x:c r="Q10" s="114"/>
      <x:c r="R10" s="114"/>
      <x:c r="S10" s="114"/>
      <x:c r="T10" s="114"/>
      <x:c r="U10" s="114"/>
      <x:c r="V10" s="114"/>
      <x:c r="W10" s="114"/>
      <x:c r="X10" s="114"/>
      <x:c r="Y10" s="114"/>
      <x:c r="Z10" s="114"/>
    </x:row>
    <x:row r="11">
      <x:c r="A11" s="83"/>
      <x:c r="B11" s="83"/>
      <x:c r="C11" s="83"/>
      <x:c r="D11" s="83"/>
      <x:c r="E11" s="83"/>
      <x:c r="F11" s="83"/>
      <x:c r="G11" s="83"/>
      <x:c r="H11" s="83"/>
      <x:c r="I11" s="83"/>
      <x:c r="J11" s="114"/>
      <x:c r="K11" s="114"/>
      <x:c r="L11" s="114"/>
      <x:c r="M11" s="114"/>
      <x:c r="N11" s="114"/>
      <x:c r="O11" s="114"/>
      <x:c r="P11" s="114"/>
      <x:c r="Q11" s="114"/>
      <x:c r="R11" s="114"/>
      <x:c r="S11" s="114"/>
      <x:c r="T11" s="114"/>
      <x:c r="U11" s="114"/>
      <x:c r="V11" s="114"/>
      <x:c r="W11" s="114"/>
      <x:c r="X11" s="114"/>
      <x:c r="Y11" s="114"/>
      <x:c r="Z11" s="114"/>
    </x:row>
    <x:row r="12">
      <x:c r="A12" s="83"/>
      <x:c r="B12" s="83"/>
      <x:c r="C12" s="83"/>
      <x:c r="D12" s="83"/>
      <x:c r="E12" s="83"/>
      <x:c r="F12" s="83"/>
      <x:c r="G12" s="83"/>
      <x:c r="H12" s="83"/>
      <x:c r="I12" s="83"/>
      <x:c r="J12" s="114"/>
      <x:c r="K12" s="114"/>
      <x:c r="L12" s="114"/>
      <x:c r="M12" s="114"/>
      <x:c r="N12" s="114"/>
      <x:c r="O12" s="114"/>
      <x:c r="P12" s="114"/>
      <x:c r="Q12" s="114"/>
      <x:c r="R12" s="114"/>
      <x:c r="S12" s="114"/>
      <x:c r="T12" s="114"/>
      <x:c r="U12" s="114"/>
      <x:c r="V12" s="114"/>
      <x:c r="W12" s="114"/>
      <x:c r="X12" s="114"/>
      <x:c r="Y12" s="114"/>
      <x:c r="Z12" s="114"/>
    </x:row>
    <x:row r="13">
      <x:c r="A13" s="114"/>
      <x:c r="B13" s="114"/>
      <x:c r="C13" s="114"/>
      <x:c r="D13" s="114"/>
      <x:c r="E13" s="114"/>
      <x:c r="F13" s="114"/>
      <x:c r="G13" s="114"/>
      <x:c r="H13" s="114"/>
      <x:c r="I13" s="114"/>
      <x:c r="J13" s="114"/>
      <x:c r="K13" s="114"/>
      <x:c r="L13" s="114"/>
      <x:c r="M13" s="114"/>
      <x:c r="N13" s="114"/>
      <x:c r="O13" s="114"/>
      <x:c r="P13" s="114"/>
      <x:c r="Q13" s="114"/>
      <x:c r="R13" s="114"/>
      <x:c r="S13" s="114"/>
      <x:c r="T13" s="114"/>
      <x:c r="U13" s="114"/>
      <x:c r="V13" s="114"/>
      <x:c r="W13" s="114"/>
      <x:c r="X13" s="114"/>
      <x:c r="Y13" s="114"/>
      <x:c r="Z13" s="114"/>
    </x:row>
    <x:row r="14">
      <x:c r="A14" s="114"/>
      <x:c r="B14" s="114"/>
      <x:c r="C14" s="114"/>
      <x:c r="D14" s="114"/>
      <x:c r="E14" s="114"/>
      <x:c r="F14" s="114"/>
      <x:c r="G14" s="114"/>
      <x:c r="H14" s="114"/>
      <x:c r="I14" s="114"/>
      <x:c r="J14" s="114"/>
      <x:c r="K14" s="114"/>
      <x:c r="L14" s="114"/>
      <x:c r="M14" s="114"/>
      <x:c r="N14" s="114"/>
      <x:c r="O14" s="114"/>
      <x:c r="P14" s="114"/>
      <x:c r="Q14" s="114"/>
      <x:c r="R14" s="114"/>
      <x:c r="S14" s="114"/>
      <x:c r="T14" s="114"/>
      <x:c r="U14" s="114"/>
      <x:c r="V14" s="114"/>
      <x:c r="W14" s="114"/>
      <x:c r="X14" s="114"/>
      <x:c r="Y14" s="114"/>
      <x:c r="Z14" s="114"/>
    </x:row>
    <x:row r="15">
      <x:c r="A15" s="114" t="str">
        <x:v>Cenário</x:v>
      </x:c>
      <x:c r="B15" s="114" t="str">
        <x:v>Demanda anual</x:v>
      </x:c>
      <x:c r="C15" s="114" t="str">
        <x:v>Capacidade anual</x:v>
      </x:c>
      <x:c r="D15" s="114"/>
      <x:c r="E15" s="114"/>
      <x:c r="F15" s="114"/>
      <x:c r="G15" s="114"/>
      <x:c r="H15" s="114"/>
      <x:c r="I15" s="114"/>
      <x:c r="J15" s="114"/>
      <x:c r="K15" s="114"/>
      <x:c r="L15" s="114"/>
      <x:c r="M15" s="114"/>
      <x:c r="N15" s="114"/>
      <x:c r="O15" s="114"/>
      <x:c r="P15" s="114"/>
      <x:c r="Q15" s="114"/>
      <x:c r="R15" s="114"/>
      <x:c r="S15" s="114"/>
      <x:c r="T15" s="114"/>
      <x:c r="U15" s="114"/>
      <x:c r="V15" s="114"/>
      <x:c r="W15" s="114"/>
      <x:c r="X15" s="114"/>
      <x:c r="Y15" s="114"/>
      <x:c r="Z15" s="114"/>
    </x:row>
    <x:row r="16">
      <x:c r="A16" s="114" t="str">
        <x:v>Conservador</x:v>
      </x:c>
      <x:c r="B16" s="114" t="n">
        <x:f>'Modelo 1a avaliacao'!K6</x:f>
        <x:v>46</x:v>
      </x:c>
      <x:c r="C16" s="114" t="n">
        <x:f>D6</x:f>
        <x:v>34</x:v>
      </x:c>
      <x:c r="D16" s="114"/>
      <x:c r="E16" s="114"/>
      <x:c r="F16" s="114"/>
      <x:c r="G16" s="114"/>
      <x:c r="H16" s="114"/>
      <x:c r="I16" s="114"/>
      <x:c r="J16" s="114"/>
      <x:c r="K16" s="114"/>
      <x:c r="L16" s="114"/>
      <x:c r="M16" s="114"/>
      <x:c r="N16" s="114"/>
      <x:c r="O16" s="114"/>
      <x:c r="P16" s="114"/>
      <x:c r="Q16" s="114"/>
      <x:c r="R16" s="114"/>
      <x:c r="S16" s="114"/>
      <x:c r="T16" s="114"/>
      <x:c r="U16" s="114"/>
      <x:c r="V16" s="114"/>
      <x:c r="W16" s="114"/>
      <x:c r="X16" s="114"/>
      <x:c r="Y16" s="114"/>
      <x:c r="Z16" s="114"/>
    </x:row>
    <x:row r="17">
      <x:c r="A17" s="114" t="str">
        <x:v>Base</x:v>
      </x:c>
      <x:c r="B17" s="114" t="n">
        <x:f>'Modelo 1a avaliacao'!K7</x:f>
        <x:v>381</x:v>
      </x:c>
      <x:c r="C17" s="114" t="n">
        <x:f>D7</x:f>
        <x:v>82</x:v>
      </x:c>
      <x:c r="D17" s="114"/>
      <x:c r="E17" s="114"/>
      <x:c r="F17" s="114"/>
      <x:c r="G17" s="114"/>
      <x:c r="H17" s="114"/>
      <x:c r="I17" s="114"/>
      <x:c r="J17" s="114"/>
      <x:c r="K17" s="114"/>
      <x:c r="L17" s="114"/>
      <x:c r="M17" s="114"/>
      <x:c r="N17" s="114"/>
      <x:c r="O17" s="114"/>
      <x:c r="P17" s="114"/>
      <x:c r="Q17" s="114"/>
      <x:c r="R17" s="114"/>
      <x:c r="S17" s="114"/>
      <x:c r="T17" s="114"/>
      <x:c r="U17" s="114"/>
      <x:c r="V17" s="114"/>
      <x:c r="W17" s="114"/>
      <x:c r="X17" s="114"/>
      <x:c r="Y17" s="114"/>
      <x:c r="Z17" s="114"/>
    </x:row>
    <x:row r="18">
      <x:c r="A18" s="114" t="str">
        <x:v>Expansão</x:v>
      </x:c>
      <x:c r="B18" s="114" t="n">
        <x:f>'Modelo 1a avaliacao'!K8</x:f>
        <x:v>2116</x:v>
      </x:c>
      <x:c r="C18" s="114" t="n">
        <x:f>D8</x:f>
        <x:v>130</x:v>
      </x:c>
      <x:c r="D18" s="114"/>
      <x:c r="E18" s="114"/>
      <x:c r="F18" s="114"/>
      <x:c r="G18" s="114"/>
      <x:c r="H18" s="114"/>
      <x:c r="I18" s="114"/>
      <x:c r="J18" s="114"/>
      <x:c r="K18" s="114"/>
      <x:c r="L18" s="114"/>
      <x:c r="M18" s="114"/>
      <x:c r="N18" s="114"/>
      <x:c r="O18" s="114"/>
      <x:c r="P18" s="114"/>
      <x:c r="Q18" s="114"/>
      <x:c r="R18" s="114"/>
      <x:c r="S18" s="114"/>
      <x:c r="T18" s="114"/>
      <x:c r="U18" s="114"/>
      <x:c r="V18" s="114"/>
      <x:c r="W18" s="114"/>
      <x:c r="X18" s="114"/>
      <x:c r="Y18" s="114"/>
      <x:c r="Z18" s="114"/>
    </x:row>
    <x:row r="19">
      <x:c r="A19" s="114"/>
      <x:c r="B19" s="114"/>
      <x:c r="C19" s="114"/>
      <x:c r="D19" s="114"/>
      <x:c r="E19" s="114"/>
      <x:c r="F19" s="114"/>
      <x:c r="G19" s="114"/>
      <x:c r="H19" s="114"/>
      <x:c r="I19" s="114"/>
      <x:c r="J19" s="114"/>
      <x:c r="K19" s="114"/>
      <x:c r="L19" s="114"/>
      <x:c r="M19" s="114"/>
      <x:c r="N19" s="114"/>
      <x:c r="O19" s="114"/>
      <x:c r="P19" s="114"/>
      <x:c r="Q19" s="114"/>
      <x:c r="R19" s="114"/>
      <x:c r="S19" s="114"/>
      <x:c r="T19" s="114"/>
      <x:c r="U19" s="114"/>
      <x:c r="V19" s="114"/>
      <x:c r="W19" s="114"/>
      <x:c r="X19" s="114"/>
      <x:c r="Y19" s="114"/>
      <x:c r="Z19" s="114"/>
    </x:row>
    <x:row r="20">
      <x:c r="A20" s="114"/>
      <x:c r="B20" s="114"/>
      <x:c r="C20" s="114"/>
      <x:c r="D20" s="114"/>
      <x:c r="E20" s="114"/>
      <x:c r="F20" s="114"/>
      <x:c r="G20" s="114"/>
      <x:c r="H20" s="114"/>
      <x:c r="I20" s="114"/>
      <x:c r="J20" s="114"/>
      <x:c r="K20" s="114"/>
      <x:c r="L20" s="114"/>
      <x:c r="M20" s="114"/>
      <x:c r="N20" s="114"/>
      <x:c r="O20" s="114"/>
      <x:c r="P20" s="114"/>
      <x:c r="Q20" s="114"/>
      <x:c r="R20" s="114"/>
      <x:c r="S20" s="114"/>
      <x:c r="T20" s="114"/>
      <x:c r="U20" s="114"/>
      <x:c r="V20" s="114"/>
      <x:c r="W20" s="114"/>
      <x:c r="X20" s="114"/>
      <x:c r="Y20" s="114"/>
      <x:c r="Z20" s="114"/>
    </x:row>
    <x:row r="21">
      <x:c r="A21" s="114"/>
      <x:c r="B21" s="114"/>
      <x:c r="C21" s="114"/>
      <x:c r="D21" s="114"/>
      <x:c r="E21" s="114"/>
      <x:c r="F21" s="114"/>
      <x:c r="G21" s="114"/>
      <x:c r="H21" s="114"/>
      <x:c r="I21" s="114"/>
      <x:c r="J21" s="114"/>
      <x:c r="K21" s="114"/>
      <x:c r="L21" s="114"/>
      <x:c r="M21" s="114"/>
      <x:c r="N21" s="114"/>
      <x:c r="O21" s="114"/>
      <x:c r="P21" s="114"/>
      <x:c r="Q21" s="114"/>
      <x:c r="R21" s="114"/>
      <x:c r="S21" s="114"/>
      <x:c r="T21" s="114"/>
      <x:c r="U21" s="114"/>
      <x:c r="V21" s="114"/>
      <x:c r="W21" s="114"/>
      <x:c r="X21" s="114"/>
      <x:c r="Y21" s="114"/>
      <x:c r="Z21" s="114"/>
    </x:row>
    <x:row r="22">
      <x:c r="A22" s="114"/>
      <x:c r="B22" s="114"/>
      <x:c r="C22" s="114"/>
      <x:c r="D22" s="114"/>
      <x:c r="E22" s="114"/>
      <x:c r="F22" s="114"/>
      <x:c r="G22" s="114"/>
      <x:c r="H22" s="114"/>
      <x:c r="I22" s="114"/>
      <x:c r="J22" s="114"/>
      <x:c r="K22" s="114"/>
      <x:c r="L22" s="114"/>
      <x:c r="M22" s="114"/>
      <x:c r="N22" s="114"/>
      <x:c r="O22" s="114"/>
      <x:c r="P22" s="114"/>
      <x:c r="Q22" s="114"/>
      <x:c r="R22" s="114"/>
      <x:c r="S22" s="114"/>
      <x:c r="T22" s="114"/>
      <x:c r="U22" s="114"/>
      <x:c r="V22" s="114"/>
      <x:c r="W22" s="114"/>
      <x:c r="X22" s="114"/>
      <x:c r="Y22" s="114"/>
      <x:c r="Z22" s="114"/>
    </x:row>
    <x:row r="23">
      <x:c r="A23" s="114"/>
      <x:c r="B23" s="114"/>
      <x:c r="C23" s="114"/>
      <x:c r="D23" s="114"/>
      <x:c r="E23" s="114"/>
      <x:c r="F23" s="114"/>
      <x:c r="G23" s="114"/>
      <x:c r="H23" s="114"/>
      <x:c r="I23" s="114"/>
      <x:c r="J23" s="114"/>
      <x:c r="K23" s="114"/>
      <x:c r="L23" s="114"/>
      <x:c r="M23" s="114"/>
      <x:c r="N23" s="114"/>
      <x:c r="O23" s="114"/>
      <x:c r="P23" s="114"/>
      <x:c r="Q23" s="114"/>
      <x:c r="R23" s="114"/>
      <x:c r="S23" s="114"/>
      <x:c r="T23" s="114"/>
      <x:c r="U23" s="114"/>
      <x:c r="V23" s="114"/>
      <x:c r="W23" s="114"/>
      <x:c r="X23" s="114"/>
      <x:c r="Y23" s="114"/>
      <x:c r="Z23" s="114"/>
    </x:row>
    <x:row r="24">
      <x:c r="A24" s="114"/>
      <x:c r="B24" s="114"/>
      <x:c r="C24" s="114"/>
      <x:c r="D24" s="114"/>
      <x:c r="E24" s="114"/>
      <x:c r="F24" s="114"/>
      <x:c r="G24" s="114"/>
      <x:c r="H24" s="114"/>
      <x:c r="I24" s="114"/>
      <x:c r="J24" s="114"/>
      <x:c r="K24" s="114"/>
      <x:c r="L24" s="114"/>
      <x:c r="M24" s="114"/>
      <x:c r="N24" s="114"/>
      <x:c r="O24" s="114"/>
      <x:c r="P24" s="114"/>
      <x:c r="Q24" s="114"/>
      <x:c r="R24" s="114"/>
      <x:c r="S24" s="114"/>
      <x:c r="T24" s="114"/>
      <x:c r="U24" s="114"/>
      <x:c r="V24" s="114"/>
      <x:c r="W24" s="114"/>
      <x:c r="X24" s="114"/>
      <x:c r="Y24" s="114"/>
      <x:c r="Z24" s="114"/>
    </x:row>
    <x:row r="25">
      <x:c r="A25" s="114"/>
      <x:c r="B25" s="114"/>
      <x:c r="C25" s="114"/>
      <x:c r="D25" s="114"/>
      <x:c r="E25" s="114"/>
      <x:c r="F25" s="114"/>
      <x:c r="G25" s="114"/>
      <x:c r="H25" s="114"/>
      <x:c r="I25" s="114"/>
      <x:c r="J25" s="114"/>
      <x:c r="K25" s="114"/>
      <x:c r="L25" s="114"/>
      <x:c r="M25" s="114"/>
      <x:c r="N25" s="114"/>
      <x:c r="O25" s="114"/>
      <x:c r="P25" s="114"/>
      <x:c r="Q25" s="114"/>
      <x:c r="R25" s="114"/>
      <x:c r="S25" s="114"/>
      <x:c r="T25" s="114"/>
      <x:c r="U25" s="114"/>
      <x:c r="V25" s="114"/>
      <x:c r="W25" s="114"/>
      <x:c r="X25" s="114"/>
      <x:c r="Y25" s="114"/>
      <x:c r="Z25" s="114"/>
    </x:row>
    <x:row r="26">
      <x:c r="A26" s="114"/>
      <x:c r="B26" s="114"/>
      <x:c r="C26" s="114"/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4"/>
      <x:c r="N26" s="114"/>
      <x:c r="O26" s="114"/>
      <x:c r="P26" s="114"/>
      <x:c r="Q26" s="114"/>
      <x:c r="R26" s="114"/>
      <x:c r="S26" s="114"/>
      <x:c r="T26" s="114"/>
      <x:c r="U26" s="114"/>
      <x:c r="V26" s="114"/>
      <x:c r="W26" s="114"/>
      <x:c r="X26" s="114"/>
      <x:c r="Y26" s="114"/>
      <x:c r="Z26" s="114"/>
    </x:row>
    <x:row r="27">
      <x:c r="A27" s="114"/>
      <x:c r="B27" s="114"/>
      <x:c r="C27" s="114"/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4"/>
      <x:c r="N27" s="114"/>
      <x:c r="O27" s="114"/>
      <x:c r="P27" s="114"/>
      <x:c r="Q27" s="114"/>
      <x:c r="R27" s="114"/>
      <x:c r="S27" s="114"/>
      <x:c r="T27" s="114"/>
      <x:c r="U27" s="114"/>
      <x:c r="V27" s="114"/>
      <x:c r="W27" s="114"/>
      <x:c r="X27" s="114"/>
      <x:c r="Y27" s="114"/>
      <x:c r="Z27" s="114"/>
    </x:row>
    <x:row r="28">
      <x:c r="A28" s="114"/>
      <x:c r="B28" s="114"/>
      <x:c r="C28" s="114"/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4"/>
      <x:c r="N28" s="114"/>
      <x:c r="O28" s="114"/>
      <x:c r="P28" s="114"/>
      <x:c r="Q28" s="114"/>
      <x:c r="R28" s="114"/>
      <x:c r="S28" s="114"/>
      <x:c r="T28" s="114"/>
      <x:c r="U28" s="114"/>
      <x:c r="V28" s="114"/>
      <x:c r="W28" s="114"/>
      <x:c r="X28" s="114"/>
      <x:c r="Y28" s="114"/>
      <x:c r="Z28" s="114"/>
    </x:row>
    <x:row r="29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4"/>
      <x:c r="N29" s="114"/>
      <x:c r="O29" s="114"/>
      <x:c r="P29" s="114"/>
      <x:c r="Q29" s="114"/>
      <x:c r="R29" s="114"/>
      <x:c r="S29" s="114"/>
      <x:c r="T29" s="114"/>
      <x:c r="U29" s="114"/>
      <x:c r="V29" s="114"/>
      <x:c r="W29" s="114"/>
      <x:c r="X29" s="114"/>
      <x:c r="Y29" s="114"/>
      <x:c r="Z29" s="114"/>
    </x:row>
    <x:row r="30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4"/>
      <x:c r="N30" s="114"/>
      <x:c r="O30" s="114"/>
      <x:c r="P30" s="114"/>
      <x:c r="Q30" s="114"/>
      <x:c r="R30" s="114"/>
      <x:c r="S30" s="114"/>
      <x:c r="T30" s="114"/>
      <x:c r="U30" s="114"/>
      <x:c r="V30" s="114"/>
      <x:c r="W30" s="114"/>
      <x:c r="X30" s="114"/>
      <x:c r="Y30" s="114"/>
      <x:c r="Z30" s="114"/>
    </x:row>
    <x:row r="3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4"/>
      <x:c r="N31" s="114"/>
      <x:c r="O31" s="114"/>
      <x:c r="P31" s="114"/>
      <x:c r="Q31" s="114"/>
      <x:c r="R31" s="114"/>
      <x:c r="S31" s="114"/>
      <x:c r="T31" s="114"/>
      <x:c r="U31" s="114"/>
      <x:c r="V31" s="114"/>
      <x:c r="W31" s="114"/>
      <x:c r="X31" s="114"/>
      <x:c r="Y31" s="114"/>
      <x:c r="Z31" s="114"/>
    </x:row>
    <x:row r="32">
      <x:c r="A32" s="114"/>
      <x:c r="B32" s="114"/>
      <x:c r="C32" s="114"/>
      <x:c r="D32" s="114"/>
      <x:c r="E32" s="114"/>
      <x:c r="F32" s="114"/>
      <x:c r="G32" s="114"/>
      <x:c r="H32" s="114"/>
      <x:c r="I32" s="114"/>
      <x:c r="J32" s="114"/>
      <x:c r="K32" s="114"/>
      <x:c r="L32" s="114"/>
      <x:c r="M32" s="114"/>
      <x:c r="N32" s="114"/>
      <x:c r="O32" s="114"/>
      <x:c r="P32" s="114"/>
      <x:c r="Q32" s="114"/>
      <x:c r="R32" s="114"/>
      <x:c r="S32" s="114"/>
      <x:c r="T32" s="114"/>
      <x:c r="U32" s="114"/>
      <x:c r="V32" s="114"/>
      <x:c r="W32" s="114"/>
      <x:c r="X32" s="114"/>
      <x:c r="Y32" s="114"/>
      <x:c r="Z32" s="114"/>
    </x:row>
    <x:row r="33">
      <x:c r="A33" s="114"/>
      <x:c r="B33" s="114"/>
      <x:c r="C33" s="114"/>
      <x:c r="D33" s="114"/>
      <x:c r="E33" s="114"/>
      <x:c r="F33" s="114"/>
      <x:c r="G33" s="114"/>
      <x:c r="H33" s="114"/>
      <x:c r="I33" s="114"/>
      <x:c r="J33" s="114"/>
      <x:c r="K33" s="114"/>
      <x:c r="L33" s="114"/>
      <x:c r="M33" s="114"/>
      <x:c r="N33" s="114"/>
      <x:c r="O33" s="114"/>
      <x:c r="P33" s="114"/>
      <x:c r="Q33" s="114"/>
      <x:c r="R33" s="114"/>
      <x:c r="S33" s="114"/>
      <x:c r="T33" s="114"/>
      <x:c r="U33" s="114"/>
      <x:c r="V33" s="114"/>
      <x:c r="W33" s="114"/>
      <x:c r="X33" s="114"/>
      <x:c r="Y33" s="114"/>
      <x:c r="Z33" s="114"/>
    </x:row>
    <x:row r="34">
      <x:c r="A34" s="114"/>
      <x:c r="B34" s="114"/>
      <x:c r="C34" s="114"/>
      <x:c r="D34" s="114"/>
      <x:c r="E34" s="114"/>
      <x:c r="F34" s="114"/>
      <x:c r="G34" s="114"/>
      <x:c r="H34" s="114"/>
      <x:c r="I34" s="114"/>
      <x:c r="J34" s="114"/>
      <x:c r="K34" s="114"/>
      <x:c r="L34" s="114"/>
      <x:c r="M34" s="114"/>
      <x:c r="N34" s="114"/>
      <x:c r="O34" s="114"/>
      <x:c r="P34" s="114"/>
      <x:c r="Q34" s="114"/>
      <x:c r="R34" s="114"/>
      <x:c r="S34" s="114"/>
      <x:c r="T34" s="114"/>
      <x:c r="U34" s="114"/>
      <x:c r="V34" s="114"/>
      <x:c r="W34" s="114"/>
      <x:c r="X34" s="114"/>
      <x:c r="Y34" s="114"/>
      <x:c r="Z34" s="114"/>
    </x:row>
    <x:row r="35">
      <x:c r="A35" s="114"/>
      <x:c r="B35" s="114"/>
      <x:c r="C35" s="114"/>
      <x:c r="D35" s="114"/>
      <x:c r="E35" s="114"/>
      <x:c r="F35" s="114"/>
      <x:c r="G35" s="114"/>
      <x:c r="H35" s="114"/>
      <x:c r="I35" s="114"/>
      <x:c r="J35" s="114"/>
      <x:c r="K35" s="114"/>
      <x:c r="L35" s="114"/>
      <x:c r="M35" s="114"/>
      <x:c r="N35" s="114"/>
      <x:c r="O35" s="114"/>
      <x:c r="P35" s="114"/>
      <x:c r="Q35" s="114"/>
      <x:c r="R35" s="114"/>
      <x:c r="S35" s="114"/>
      <x:c r="T35" s="114"/>
      <x:c r="U35" s="114"/>
      <x:c r="V35" s="114"/>
      <x:c r="W35" s="114"/>
      <x:c r="X35" s="114"/>
      <x:c r="Y35" s="114"/>
      <x:c r="Z35" s="114"/>
    </x:row>
    <x:row r="36">
      <x:c r="A36" s="114"/>
      <x:c r="B36" s="114"/>
      <x:c r="C36" s="114"/>
      <x:c r="D36" s="114"/>
      <x:c r="E36" s="114"/>
      <x:c r="F36" s="114"/>
      <x:c r="G36" s="114"/>
      <x:c r="H36" s="114"/>
      <x:c r="I36" s="114"/>
      <x:c r="J36" s="114"/>
      <x:c r="K36" s="114"/>
      <x:c r="L36" s="114"/>
      <x:c r="M36" s="114"/>
      <x:c r="N36" s="114"/>
      <x:c r="O36" s="114"/>
      <x:c r="P36" s="114"/>
      <x:c r="Q36" s="114"/>
      <x:c r="R36" s="114"/>
      <x:c r="S36" s="114"/>
      <x:c r="T36" s="114"/>
      <x:c r="U36" s="114"/>
      <x:c r="V36" s="114"/>
      <x:c r="W36" s="114"/>
      <x:c r="X36" s="114"/>
      <x:c r="Y36" s="114"/>
      <x:c r="Z36" s="114"/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  <x:c r="R37" s="114"/>
      <x:c r="S37" s="114"/>
      <x:c r="T37" s="114"/>
      <x:c r="U37" s="114"/>
      <x:c r="V37" s="114"/>
      <x:c r="W37" s="114"/>
      <x:c r="X37" s="114"/>
      <x:c r="Y37" s="114"/>
      <x:c r="Z37" s="114"/>
    </x:row>
    <x:row r="38">
      <x:c r="A38" s="114"/>
      <x:c r="B38" s="114"/>
      <x:c r="C38" s="114"/>
      <x:c r="D38" s="114"/>
      <x:c r="E38" s="114"/>
      <x:c r="F38" s="114"/>
      <x:c r="G38" s="114"/>
      <x:c r="H38" s="114"/>
      <x:c r="I38" s="114"/>
      <x:c r="J38" s="114"/>
      <x:c r="K38" s="114"/>
      <x:c r="L38" s="114"/>
      <x:c r="M38" s="114"/>
      <x:c r="N38" s="114"/>
      <x:c r="O38" s="114"/>
      <x:c r="P38" s="114"/>
      <x:c r="Q38" s="114"/>
      <x:c r="R38" s="114"/>
      <x:c r="S38" s="114"/>
      <x:c r="T38" s="114"/>
      <x:c r="U38" s="114"/>
      <x:c r="V38" s="114"/>
      <x:c r="W38" s="114"/>
      <x:c r="X38" s="114"/>
      <x:c r="Y38" s="114"/>
      <x:c r="Z38" s="114"/>
    </x:row>
    <x:row r="39">
      <x:c r="A39" s="114"/>
      <x:c r="B39" s="114"/>
      <x:c r="C39" s="114"/>
      <x:c r="D39" s="114"/>
      <x:c r="E39" s="114"/>
      <x:c r="F39" s="114"/>
      <x:c r="G39" s="114"/>
      <x:c r="H39" s="114"/>
      <x:c r="I39" s="114"/>
      <x:c r="J39" s="114"/>
      <x:c r="K39" s="114"/>
      <x:c r="L39" s="114"/>
      <x:c r="M39" s="114"/>
      <x:c r="N39" s="114"/>
      <x:c r="O39" s="114"/>
      <x:c r="P39" s="114"/>
      <x:c r="Q39" s="114"/>
      <x:c r="R39" s="114"/>
      <x:c r="S39" s="114"/>
      <x:c r="T39" s="114"/>
      <x:c r="U39" s="114"/>
      <x:c r="V39" s="114"/>
      <x:c r="W39" s="114"/>
      <x:c r="X39" s="114"/>
      <x:c r="Y39" s="114"/>
      <x:c r="Z39" s="114"/>
    </x:row>
    <x:row r="40">
      <x:c r="A40" s="114"/>
      <x:c r="B40" s="114"/>
      <x:c r="C40" s="114"/>
      <x:c r="D40" s="114"/>
      <x:c r="E40" s="114"/>
      <x:c r="F40" s="114"/>
      <x:c r="G40" s="114"/>
      <x:c r="H40" s="114"/>
      <x:c r="I40" s="114"/>
      <x:c r="J40" s="114"/>
      <x:c r="K40" s="114"/>
      <x:c r="L40" s="114"/>
      <x:c r="M40" s="114"/>
      <x:c r="N40" s="114"/>
      <x:c r="O40" s="114"/>
      <x:c r="P40" s="114"/>
      <x:c r="Q40" s="114"/>
      <x:c r="R40" s="114"/>
      <x:c r="S40" s="114"/>
      <x:c r="T40" s="114"/>
      <x:c r="U40" s="114"/>
      <x:c r="V40" s="114"/>
      <x:c r="W40" s="114"/>
      <x:c r="X40" s="114"/>
      <x:c r="Y40" s="114"/>
      <x:c r="Z40" s="114"/>
    </x:row>
    <x:row r="41">
      <x:c r="A41" s="114"/>
      <x:c r="B41" s="114"/>
      <x:c r="C41" s="114"/>
      <x:c r="D41" s="114"/>
      <x:c r="E41" s="114"/>
      <x:c r="F41" s="114"/>
      <x:c r="G41" s="114"/>
      <x:c r="H41" s="114"/>
      <x:c r="I41" s="114"/>
      <x:c r="J41" s="114"/>
      <x:c r="K41" s="114"/>
      <x:c r="L41" s="114"/>
      <x:c r="M41" s="114"/>
      <x:c r="N41" s="114"/>
      <x:c r="O41" s="114"/>
      <x:c r="P41" s="114"/>
      <x:c r="Q41" s="114"/>
      <x:c r="R41" s="114"/>
      <x:c r="S41" s="114"/>
      <x:c r="T41" s="114"/>
      <x:c r="U41" s="114"/>
      <x:c r="V41" s="114"/>
      <x:c r="W41" s="114"/>
      <x:c r="X41" s="114"/>
      <x:c r="Y41" s="114"/>
      <x:c r="Z41" s="114"/>
    </x:row>
    <x:row r="42">
      <x:c r="A42" s="114"/>
      <x:c r="B42" s="114"/>
      <x:c r="C42" s="114"/>
      <x:c r="D42" s="114"/>
      <x:c r="E42" s="114"/>
      <x:c r="F42" s="114"/>
      <x:c r="G42" s="114"/>
      <x:c r="H42" s="114"/>
      <x:c r="I42" s="114"/>
      <x:c r="J42" s="114"/>
      <x:c r="K42" s="114"/>
      <x:c r="L42" s="114"/>
      <x:c r="M42" s="114"/>
      <x:c r="N42" s="114"/>
      <x:c r="O42" s="114"/>
      <x:c r="P42" s="114"/>
      <x:c r="Q42" s="114"/>
      <x:c r="R42" s="114"/>
      <x:c r="S42" s="114"/>
      <x:c r="T42" s="114"/>
      <x:c r="U42" s="114"/>
      <x:c r="V42" s="114"/>
      <x:c r="W42" s="114"/>
      <x:c r="X42" s="114"/>
      <x:c r="Y42" s="114"/>
      <x:c r="Z42" s="114"/>
    </x:row>
    <x:row r="43">
      <x:c r="A43" s="114"/>
      <x:c r="B43" s="114"/>
      <x:c r="C43" s="114"/>
      <x:c r="D43" s="114"/>
      <x:c r="E43" s="114"/>
      <x:c r="F43" s="114"/>
      <x:c r="G43" s="114"/>
      <x:c r="H43" s="114"/>
      <x:c r="I43" s="114"/>
      <x:c r="J43" s="114"/>
      <x:c r="K43" s="114"/>
      <x:c r="L43" s="114"/>
      <x:c r="M43" s="114"/>
      <x:c r="N43" s="114"/>
      <x:c r="O43" s="114"/>
      <x:c r="P43" s="114"/>
      <x:c r="Q43" s="114"/>
      <x:c r="R43" s="114"/>
      <x:c r="S43" s="114"/>
      <x:c r="T43" s="114"/>
      <x:c r="U43" s="114"/>
      <x:c r="V43" s="114"/>
      <x:c r="W43" s="114"/>
      <x:c r="X43" s="114"/>
      <x:c r="Y43" s="114"/>
      <x:c r="Z43" s="114"/>
    </x:row>
    <x:row r="44">
      <x:c r="A44" s="114"/>
      <x:c r="B44" s="114"/>
      <x:c r="C44" s="114"/>
      <x:c r="D44" s="114"/>
      <x:c r="E44" s="114"/>
      <x:c r="F44" s="114"/>
      <x:c r="G44" s="114"/>
      <x:c r="H44" s="114"/>
      <x:c r="I44" s="114"/>
      <x:c r="J44" s="114"/>
      <x:c r="K44" s="114"/>
      <x:c r="L44" s="114"/>
      <x:c r="M44" s="114"/>
      <x:c r="N44" s="114"/>
      <x:c r="O44" s="114"/>
      <x:c r="P44" s="114"/>
      <x:c r="Q44" s="114"/>
      <x:c r="R44" s="114"/>
      <x:c r="S44" s="114"/>
      <x:c r="T44" s="114"/>
      <x:c r="U44" s="114"/>
      <x:c r="V44" s="114"/>
      <x:c r="W44" s="114"/>
      <x:c r="X44" s="114"/>
      <x:c r="Y44" s="114"/>
      <x:c r="Z44" s="114"/>
    </x:row>
    <x:row r="45">
      <x:c r="A45" s="114"/>
      <x:c r="B45" s="114"/>
      <x:c r="C45" s="114"/>
      <x:c r="D45" s="114"/>
      <x:c r="E45" s="114"/>
      <x:c r="F45" s="114"/>
      <x:c r="G45" s="114"/>
      <x:c r="H45" s="114"/>
      <x:c r="I45" s="114"/>
      <x:c r="J45" s="114"/>
      <x:c r="K45" s="114"/>
      <x:c r="L45" s="114"/>
      <x:c r="M45" s="114"/>
      <x:c r="N45" s="114"/>
      <x:c r="O45" s="114"/>
      <x:c r="P45" s="114"/>
      <x:c r="Q45" s="114"/>
      <x:c r="R45" s="114"/>
      <x:c r="S45" s="114"/>
      <x:c r="T45" s="114"/>
      <x:c r="U45" s="114"/>
      <x:c r="V45" s="114"/>
      <x:c r="W45" s="114"/>
      <x:c r="X45" s="114"/>
      <x:c r="Y45" s="114"/>
      <x:c r="Z45" s="114"/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  <x:c r="R46" s="114"/>
      <x:c r="S46" s="114"/>
      <x:c r="T46" s="114"/>
      <x:c r="U46" s="114"/>
      <x:c r="V46" s="114"/>
      <x:c r="W46" s="114"/>
      <x:c r="X46" s="114"/>
      <x:c r="Y46" s="114"/>
      <x:c r="Z46" s="114"/>
    </x:row>
    <x:row r="47">
      <x:c r="A47" s="114"/>
      <x:c r="B47" s="114"/>
      <x:c r="C47" s="114"/>
      <x:c r="D47" s="114"/>
      <x:c r="E47" s="114"/>
      <x:c r="F47" s="114"/>
      <x:c r="G47" s="114"/>
      <x:c r="H47" s="114"/>
      <x:c r="I47" s="114"/>
      <x:c r="J47" s="114"/>
      <x:c r="K47" s="114"/>
      <x:c r="L47" s="114"/>
      <x:c r="M47" s="114"/>
      <x:c r="N47" s="114"/>
      <x:c r="O47" s="114"/>
      <x:c r="P47" s="114"/>
      <x:c r="Q47" s="114"/>
      <x:c r="R47" s="114"/>
      <x:c r="S47" s="114"/>
      <x:c r="T47" s="114"/>
      <x:c r="U47" s="114"/>
      <x:c r="V47" s="114"/>
      <x:c r="W47" s="114"/>
      <x:c r="X47" s="114"/>
      <x:c r="Y47" s="114"/>
      <x:c r="Z47" s="114"/>
    </x:row>
    <x:row r="48">
      <x:c r="A48" s="114"/>
      <x:c r="B48" s="114"/>
      <x:c r="C48" s="114"/>
      <x:c r="D48" s="114"/>
      <x:c r="E48" s="114"/>
      <x:c r="F48" s="114"/>
      <x:c r="G48" s="114"/>
      <x:c r="H48" s="114"/>
      <x:c r="I48" s="114"/>
      <x:c r="J48" s="114"/>
      <x:c r="K48" s="114"/>
      <x:c r="L48" s="114"/>
      <x:c r="M48" s="114"/>
      <x:c r="N48" s="114"/>
      <x:c r="O48" s="114"/>
      <x:c r="P48" s="114"/>
      <x:c r="Q48" s="114"/>
      <x:c r="R48" s="114"/>
      <x:c r="S48" s="114"/>
      <x:c r="T48" s="114"/>
      <x:c r="U48" s="114"/>
      <x:c r="V48" s="114"/>
      <x:c r="W48" s="114"/>
      <x:c r="X48" s="114"/>
      <x:c r="Y48" s="114"/>
      <x:c r="Z48" s="114"/>
    </x:row>
    <x:row r="49">
      <x:c r="A49" s="114"/>
      <x:c r="B49" s="114"/>
      <x:c r="C49" s="114"/>
      <x:c r="D49" s="114"/>
      <x:c r="E49" s="114"/>
      <x:c r="F49" s="114"/>
      <x:c r="G49" s="114"/>
      <x:c r="H49" s="114"/>
      <x:c r="I49" s="114"/>
      <x:c r="J49" s="114"/>
      <x:c r="K49" s="114"/>
      <x:c r="L49" s="114"/>
      <x:c r="M49" s="114"/>
      <x:c r="N49" s="114"/>
      <x:c r="O49" s="114"/>
      <x:c r="P49" s="114"/>
      <x:c r="Q49" s="114"/>
      <x:c r="R49" s="114"/>
      <x:c r="S49" s="114"/>
      <x:c r="T49" s="114"/>
      <x:c r="U49" s="114"/>
      <x:c r="V49" s="114"/>
      <x:c r="W49" s="114"/>
      <x:c r="X49" s="114"/>
      <x:c r="Y49" s="114"/>
      <x:c r="Z49" s="114"/>
    </x:row>
    <x:row r="50">
      <x:c r="A50" s="114"/>
      <x:c r="B50" s="114"/>
      <x:c r="C50" s="114"/>
      <x:c r="D50" s="114"/>
      <x:c r="E50" s="114"/>
      <x:c r="F50" s="114"/>
      <x:c r="G50" s="114"/>
      <x:c r="H50" s="114"/>
      <x:c r="I50" s="114"/>
      <x:c r="J50" s="114"/>
      <x:c r="K50" s="114"/>
      <x:c r="L50" s="114"/>
      <x:c r="M50" s="114"/>
      <x:c r="N50" s="114"/>
      <x:c r="O50" s="114"/>
      <x:c r="P50" s="114"/>
      <x:c r="Q50" s="114"/>
      <x:c r="R50" s="114"/>
      <x:c r="S50" s="114"/>
      <x:c r="T50" s="114"/>
      <x:c r="U50" s="114"/>
      <x:c r="V50" s="114"/>
      <x:c r="W50" s="114"/>
      <x:c r="X50" s="114"/>
      <x:c r="Y50" s="114"/>
      <x:c r="Z50" s="114"/>
    </x:row>
    <x:row r="51">
      <x:c r="A51" s="114"/>
      <x:c r="B51" s="114"/>
      <x:c r="C51" s="114"/>
      <x:c r="D51" s="114"/>
      <x:c r="E51" s="114"/>
      <x:c r="F51" s="114"/>
      <x:c r="G51" s="114"/>
      <x:c r="H51" s="114"/>
      <x:c r="I51" s="114"/>
      <x:c r="J51" s="114"/>
      <x:c r="K51" s="114"/>
      <x:c r="L51" s="114"/>
      <x:c r="M51" s="114"/>
      <x:c r="N51" s="114"/>
      <x:c r="O51" s="114"/>
      <x:c r="P51" s="114"/>
      <x:c r="Q51" s="114"/>
      <x:c r="R51" s="114"/>
      <x:c r="S51" s="114"/>
      <x:c r="T51" s="114"/>
      <x:c r="U51" s="114"/>
      <x:c r="V51" s="114"/>
      <x:c r="W51" s="114"/>
      <x:c r="X51" s="114"/>
      <x:c r="Y51" s="114"/>
      <x:c r="Z51" s="114"/>
    </x:row>
    <x:row r="52">
      <x:c r="A52" s="114"/>
      <x:c r="B52" s="114"/>
      <x:c r="C52" s="114"/>
      <x:c r="D52" s="114"/>
      <x:c r="E52" s="114"/>
      <x:c r="F52" s="114"/>
      <x:c r="G52" s="114"/>
      <x:c r="H52" s="114"/>
      <x:c r="I52" s="114"/>
      <x:c r="J52" s="114"/>
      <x:c r="K52" s="114"/>
      <x:c r="L52" s="114"/>
      <x:c r="M52" s="114"/>
      <x:c r="N52" s="114"/>
      <x:c r="O52" s="114"/>
      <x:c r="P52" s="114"/>
      <x:c r="Q52" s="114"/>
      <x:c r="R52" s="114"/>
      <x:c r="S52" s="114"/>
      <x:c r="T52" s="114"/>
      <x:c r="U52" s="114"/>
      <x:c r="V52" s="114"/>
      <x:c r="W52" s="114"/>
      <x:c r="X52" s="114"/>
      <x:c r="Y52" s="114"/>
      <x:c r="Z52" s="114"/>
    </x:row>
    <x:row r="53">
      <x:c r="A53" s="114"/>
      <x:c r="B53" s="114"/>
      <x:c r="C53" s="114"/>
      <x:c r="D53" s="114"/>
      <x:c r="E53" s="114"/>
      <x:c r="F53" s="114"/>
      <x:c r="G53" s="114"/>
      <x:c r="H53" s="114"/>
      <x:c r="I53" s="114"/>
      <x:c r="J53" s="114"/>
      <x:c r="K53" s="114"/>
      <x:c r="L53" s="114"/>
      <x:c r="M53" s="114"/>
      <x:c r="N53" s="114"/>
      <x:c r="O53" s="114"/>
      <x:c r="P53" s="114"/>
      <x:c r="Q53" s="114"/>
      <x:c r="R53" s="114"/>
      <x:c r="S53" s="114"/>
      <x:c r="T53" s="114"/>
      <x:c r="U53" s="114"/>
      <x:c r="V53" s="114"/>
      <x:c r="W53" s="114"/>
      <x:c r="X53" s="114"/>
      <x:c r="Y53" s="114"/>
      <x:c r="Z53" s="114"/>
    </x:row>
    <x:row r="54">
      <x:c r="A54" s="114"/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  <x:c r="O54" s="114"/>
      <x:c r="P54" s="114"/>
      <x:c r="Q54" s="114"/>
      <x:c r="R54" s="114"/>
      <x:c r="S54" s="114"/>
      <x:c r="T54" s="114"/>
      <x:c r="U54" s="114"/>
      <x:c r="V54" s="114"/>
      <x:c r="W54" s="114"/>
      <x:c r="X54" s="114"/>
      <x:c r="Y54" s="114"/>
      <x:c r="Z54" s="114"/>
    </x:row>
    <x:row r="55">
      <x:c r="A55" s="114"/>
      <x:c r="B55" s="114"/>
      <x:c r="C55" s="114"/>
      <x:c r="D55" s="114"/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  <x:c r="O55" s="114"/>
      <x:c r="P55" s="114"/>
      <x:c r="Q55" s="114"/>
      <x:c r="R55" s="114"/>
      <x:c r="S55" s="114"/>
      <x:c r="T55" s="114"/>
      <x:c r="U55" s="114"/>
      <x:c r="V55" s="114"/>
      <x:c r="W55" s="114"/>
      <x:c r="X55" s="114"/>
      <x:c r="Y55" s="114"/>
      <x:c r="Z55" s="114"/>
    </x:row>
    <x:row r="56">
      <x:c r="A56" s="114"/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14"/>
      <x:c r="L56" s="114"/>
      <x:c r="M56" s="114"/>
      <x:c r="N56" s="114"/>
      <x:c r="O56" s="114"/>
      <x:c r="P56" s="114"/>
      <x:c r="Q56" s="114"/>
      <x:c r="R56" s="114"/>
      <x:c r="S56" s="114"/>
      <x:c r="T56" s="114"/>
      <x:c r="U56" s="114"/>
      <x:c r="V56" s="114"/>
      <x:c r="W56" s="114"/>
      <x:c r="X56" s="114"/>
      <x:c r="Y56" s="114"/>
      <x:c r="Z56" s="114"/>
    </x:row>
    <x:row r="57">
      <x:c r="A57" s="114"/>
      <x:c r="B57" s="114"/>
      <x:c r="C57" s="114"/>
      <x:c r="D57" s="114"/>
      <x:c r="E57" s="114"/>
      <x:c r="F57" s="114"/>
      <x:c r="G57" s="114"/>
      <x:c r="H57" s="114"/>
      <x:c r="I57" s="114"/>
      <x:c r="J57" s="114"/>
      <x:c r="K57" s="114"/>
      <x:c r="L57" s="114"/>
      <x:c r="M57" s="114"/>
      <x:c r="N57" s="114"/>
      <x:c r="O57" s="114"/>
      <x:c r="P57" s="114"/>
      <x:c r="Q57" s="114"/>
      <x:c r="R57" s="114"/>
      <x:c r="S57" s="114"/>
      <x:c r="T57" s="114"/>
      <x:c r="U57" s="114"/>
      <x:c r="V57" s="114"/>
      <x:c r="W57" s="114"/>
      <x:c r="X57" s="114"/>
      <x:c r="Y57" s="114"/>
      <x:c r="Z57" s="114"/>
    </x:row>
    <x:row r="58">
      <x:c r="A58" s="114"/>
      <x:c r="B58" s="114"/>
      <x:c r="C58" s="114"/>
      <x:c r="D58" s="114"/>
      <x:c r="E58" s="114"/>
      <x:c r="F58" s="114"/>
      <x:c r="G58" s="114"/>
      <x:c r="H58" s="114"/>
      <x:c r="I58" s="114"/>
      <x:c r="J58" s="114"/>
      <x:c r="K58" s="114"/>
      <x:c r="L58" s="114"/>
      <x:c r="M58" s="114"/>
      <x:c r="N58" s="114"/>
      <x:c r="O58" s="114"/>
      <x:c r="P58" s="114"/>
      <x:c r="Q58" s="114"/>
      <x:c r="R58" s="114"/>
      <x:c r="S58" s="114"/>
      <x:c r="T58" s="114"/>
      <x:c r="U58" s="114"/>
      <x:c r="V58" s="114"/>
      <x:c r="W58" s="114"/>
      <x:c r="X58" s="114"/>
      <x:c r="Y58" s="114"/>
      <x:c r="Z58" s="114"/>
    </x:row>
    <x:row r="59">
      <x:c r="A59" s="114"/>
      <x:c r="B59" s="114"/>
      <x:c r="C59" s="114"/>
      <x:c r="D59" s="114"/>
      <x:c r="E59" s="114"/>
      <x:c r="F59" s="114"/>
      <x:c r="G59" s="114"/>
      <x:c r="H59" s="114"/>
      <x:c r="I59" s="114"/>
      <x:c r="J59" s="114"/>
      <x:c r="K59" s="114"/>
      <x:c r="L59" s="114"/>
      <x:c r="M59" s="114"/>
      <x:c r="N59" s="114"/>
      <x:c r="O59" s="114"/>
      <x:c r="P59" s="114"/>
      <x:c r="Q59" s="114"/>
      <x:c r="R59" s="114"/>
      <x:c r="S59" s="114"/>
      <x:c r="T59" s="114"/>
      <x:c r="U59" s="114"/>
      <x:c r="V59" s="114"/>
      <x:c r="W59" s="114"/>
      <x:c r="X59" s="114"/>
      <x:c r="Y59" s="114"/>
      <x:c r="Z59" s="114"/>
    </x:row>
    <x:row r="60">
      <x:c r="A60" s="114"/>
      <x:c r="B60" s="114"/>
      <x:c r="C60" s="114"/>
      <x:c r="D60" s="114"/>
      <x:c r="E60" s="114"/>
      <x:c r="F60" s="114"/>
      <x:c r="G60" s="114"/>
      <x:c r="H60" s="114"/>
      <x:c r="I60" s="114"/>
      <x:c r="J60" s="114"/>
      <x:c r="K60" s="114"/>
      <x:c r="L60" s="114"/>
      <x:c r="M60" s="114"/>
      <x:c r="N60" s="114"/>
      <x:c r="O60" s="114"/>
      <x:c r="P60" s="114"/>
      <x:c r="Q60" s="114"/>
      <x:c r="R60" s="114"/>
      <x:c r="S60" s="114"/>
      <x:c r="T60" s="114"/>
      <x:c r="U60" s="114"/>
      <x:c r="V60" s="114"/>
      <x:c r="W60" s="114"/>
      <x:c r="X60" s="114"/>
      <x:c r="Y60" s="114"/>
      <x:c r="Z60" s="114"/>
    </x:row>
    <x:row r="61">
      <x:c r="A61" s="114"/>
      <x:c r="B61" s="114"/>
      <x:c r="C61" s="114"/>
      <x:c r="D61" s="114"/>
      <x:c r="E61" s="114"/>
      <x:c r="F61" s="114"/>
      <x:c r="G61" s="114"/>
      <x:c r="H61" s="114"/>
      <x:c r="I61" s="114"/>
      <x:c r="J61" s="114"/>
      <x:c r="K61" s="114"/>
      <x:c r="L61" s="114"/>
      <x:c r="M61" s="114"/>
      <x:c r="N61" s="114"/>
      <x:c r="O61" s="114"/>
      <x:c r="P61" s="114"/>
      <x:c r="Q61" s="114"/>
      <x:c r="R61" s="114"/>
      <x:c r="S61" s="114"/>
      <x:c r="T61" s="114"/>
      <x:c r="U61" s="114"/>
      <x:c r="V61" s="114"/>
      <x:c r="W61" s="114"/>
      <x:c r="X61" s="114"/>
      <x:c r="Y61" s="114"/>
      <x:c r="Z61" s="114"/>
    </x:row>
    <x:row r="62">
      <x:c r="A62" s="114"/>
      <x:c r="B62" s="114"/>
      <x:c r="C62" s="114"/>
      <x:c r="D62" s="114"/>
      <x:c r="E62" s="114"/>
      <x:c r="F62" s="114"/>
      <x:c r="G62" s="114"/>
      <x:c r="H62" s="114"/>
      <x:c r="I62" s="114"/>
      <x:c r="J62" s="114"/>
      <x:c r="K62" s="114"/>
      <x:c r="L62" s="114"/>
      <x:c r="M62" s="114"/>
      <x:c r="N62" s="114"/>
      <x:c r="O62" s="114"/>
      <x:c r="P62" s="114"/>
      <x:c r="Q62" s="114"/>
      <x:c r="R62" s="114"/>
      <x:c r="S62" s="114"/>
      <x:c r="T62" s="114"/>
      <x:c r="U62" s="114"/>
      <x:c r="V62" s="114"/>
      <x:c r="W62" s="114"/>
      <x:c r="X62" s="114"/>
      <x:c r="Y62" s="114"/>
      <x:c r="Z62" s="114"/>
    </x:row>
    <x:row r="63">
      <x:c r="A63" s="114"/>
      <x:c r="B63" s="114"/>
      <x:c r="C63" s="114"/>
      <x:c r="D63" s="114"/>
      <x:c r="E63" s="114"/>
      <x:c r="F63" s="114"/>
      <x:c r="G63" s="114"/>
      <x:c r="H63" s="114"/>
      <x:c r="I63" s="114"/>
      <x:c r="J63" s="114"/>
      <x:c r="K63" s="114"/>
      <x:c r="L63" s="114"/>
      <x:c r="M63" s="114"/>
      <x:c r="N63" s="114"/>
      <x:c r="O63" s="114"/>
      <x:c r="P63" s="114"/>
      <x:c r="Q63" s="114"/>
      <x:c r="R63" s="114"/>
      <x:c r="S63" s="114"/>
      <x:c r="T63" s="114"/>
      <x:c r="U63" s="114"/>
      <x:c r="V63" s="114"/>
      <x:c r="W63" s="114"/>
      <x:c r="X63" s="114"/>
      <x:c r="Y63" s="114"/>
      <x:c r="Z63" s="114"/>
    </x:row>
    <x:row r="64">
      <x:c r="A64" s="114"/>
      <x:c r="B64" s="114"/>
      <x:c r="C64" s="114"/>
      <x:c r="D64" s="114"/>
      <x:c r="E64" s="114"/>
      <x:c r="F64" s="114"/>
      <x:c r="G64" s="114"/>
      <x:c r="H64" s="114"/>
      <x:c r="I64" s="114"/>
      <x:c r="J64" s="114"/>
      <x:c r="K64" s="114"/>
      <x:c r="L64" s="114"/>
      <x:c r="M64" s="114"/>
      <x:c r="N64" s="114"/>
      <x:c r="O64" s="114"/>
      <x:c r="P64" s="114"/>
      <x:c r="Q64" s="114"/>
      <x:c r="R64" s="114"/>
      <x:c r="S64" s="114"/>
      <x:c r="T64" s="114"/>
      <x:c r="U64" s="114"/>
      <x:c r="V64" s="114"/>
      <x:c r="W64" s="114"/>
      <x:c r="X64" s="114"/>
      <x:c r="Y64" s="114"/>
      <x:c r="Z64" s="114"/>
    </x:row>
    <x:row r="65">
      <x:c r="A65" s="114"/>
      <x:c r="B65" s="114"/>
      <x:c r="C65" s="114"/>
      <x:c r="D65" s="114"/>
      <x:c r="E65" s="114"/>
      <x:c r="F65" s="114"/>
      <x:c r="G65" s="114"/>
      <x:c r="H65" s="114"/>
      <x:c r="I65" s="114"/>
      <x:c r="J65" s="114"/>
      <x:c r="K65" s="114"/>
      <x:c r="L65" s="114"/>
      <x:c r="M65" s="114"/>
      <x:c r="N65" s="114"/>
      <x:c r="O65" s="114"/>
      <x:c r="P65" s="114"/>
      <x:c r="Q65" s="114"/>
      <x:c r="R65" s="114"/>
      <x:c r="S65" s="114"/>
      <x:c r="T65" s="114"/>
      <x:c r="U65" s="114"/>
      <x:c r="V65" s="114"/>
      <x:c r="W65" s="114"/>
      <x:c r="X65" s="114"/>
      <x:c r="Y65" s="114"/>
      <x:c r="Z65" s="114"/>
    </x:row>
    <x:row r="66">
      <x:c r="A66" s="114"/>
      <x:c r="B66" s="114"/>
      <x:c r="C66" s="114"/>
      <x:c r="D66" s="114"/>
      <x:c r="E66" s="114"/>
      <x:c r="F66" s="114"/>
      <x:c r="G66" s="114"/>
      <x:c r="H66" s="114"/>
      <x:c r="I66" s="114"/>
      <x:c r="J66" s="114"/>
      <x:c r="K66" s="114"/>
      <x:c r="L66" s="114"/>
      <x:c r="M66" s="114"/>
      <x:c r="N66" s="114"/>
      <x:c r="O66" s="114"/>
      <x:c r="P66" s="114"/>
      <x:c r="Q66" s="114"/>
      <x:c r="R66" s="114"/>
      <x:c r="S66" s="114"/>
      <x:c r="T66" s="114"/>
      <x:c r="U66" s="114"/>
      <x:c r="V66" s="114"/>
      <x:c r="W66" s="114"/>
      <x:c r="X66" s="114"/>
      <x:c r="Y66" s="114"/>
      <x:c r="Z66" s="114"/>
    </x:row>
    <x:row r="67">
      <x:c r="A67" s="114"/>
      <x:c r="B67" s="114"/>
      <x:c r="C67" s="114"/>
      <x:c r="D67" s="114"/>
      <x:c r="E67" s="114"/>
      <x:c r="F67" s="114"/>
      <x:c r="G67" s="114"/>
      <x:c r="H67" s="114"/>
      <x:c r="I67" s="114"/>
      <x:c r="J67" s="114"/>
      <x:c r="K67" s="114"/>
      <x:c r="L67" s="114"/>
      <x:c r="M67" s="114"/>
      <x:c r="N67" s="114"/>
      <x:c r="O67" s="114"/>
      <x:c r="P67" s="114"/>
      <x:c r="Q67" s="114"/>
      <x:c r="R67" s="114"/>
      <x:c r="S67" s="114"/>
      <x:c r="T67" s="114"/>
      <x:c r="U67" s="114"/>
      <x:c r="V67" s="114"/>
      <x:c r="W67" s="114"/>
      <x:c r="X67" s="114"/>
      <x:c r="Y67" s="114"/>
      <x:c r="Z67" s="114"/>
    </x:row>
    <x:row r="68">
      <x:c r="A68" s="114"/>
      <x:c r="B68" s="114"/>
      <x:c r="C68" s="114"/>
      <x:c r="D68" s="114"/>
      <x:c r="E68" s="114"/>
      <x:c r="F68" s="114"/>
      <x:c r="G68" s="114"/>
      <x:c r="H68" s="114"/>
      <x:c r="I68" s="114"/>
      <x:c r="J68" s="114"/>
      <x:c r="K68" s="114"/>
      <x:c r="L68" s="114"/>
      <x:c r="M68" s="114"/>
      <x:c r="N68" s="114"/>
      <x:c r="O68" s="114"/>
      <x:c r="P68" s="114"/>
      <x:c r="Q68" s="114"/>
      <x:c r="R68" s="114"/>
      <x:c r="S68" s="114"/>
      <x:c r="T68" s="114"/>
      <x:c r="U68" s="114"/>
      <x:c r="V68" s="114"/>
      <x:c r="W68" s="114"/>
      <x:c r="X68" s="114"/>
      <x:c r="Y68" s="114"/>
      <x:c r="Z68" s="114"/>
    </x:row>
    <x:row r="69">
      <x:c r="A69" s="114"/>
      <x:c r="B69" s="114"/>
      <x:c r="C69" s="114"/>
      <x:c r="D69" s="114"/>
      <x:c r="E69" s="114"/>
      <x:c r="F69" s="114"/>
      <x:c r="G69" s="114"/>
      <x:c r="H69" s="114"/>
      <x:c r="I69" s="114"/>
      <x:c r="J69" s="114"/>
      <x:c r="K69" s="114"/>
      <x:c r="L69" s="114"/>
      <x:c r="M69" s="114"/>
      <x:c r="N69" s="114"/>
      <x:c r="O69" s="114"/>
      <x:c r="P69" s="114"/>
      <x:c r="Q69" s="114"/>
      <x:c r="R69" s="114"/>
      <x:c r="S69" s="114"/>
      <x:c r="T69" s="114"/>
      <x:c r="U69" s="114"/>
      <x:c r="V69" s="114"/>
      <x:c r="W69" s="114"/>
      <x:c r="X69" s="114"/>
      <x:c r="Y69" s="114"/>
      <x:c r="Z69" s="114"/>
    </x:row>
    <x:row r="70">
      <x:c r="A70" s="114"/>
      <x:c r="B70" s="114"/>
      <x:c r="C70" s="114"/>
      <x:c r="D70" s="114"/>
      <x:c r="E70" s="114"/>
      <x:c r="F70" s="114"/>
      <x:c r="G70" s="114"/>
      <x:c r="H70" s="114"/>
      <x:c r="I70" s="114"/>
      <x:c r="J70" s="114"/>
      <x:c r="K70" s="114"/>
      <x:c r="L70" s="114"/>
      <x:c r="M70" s="114"/>
      <x:c r="N70" s="114"/>
      <x:c r="O70" s="114"/>
      <x:c r="P70" s="114"/>
      <x:c r="Q70" s="114"/>
      <x:c r="R70" s="114"/>
      <x:c r="S70" s="114"/>
      <x:c r="T70" s="114"/>
      <x:c r="U70" s="114"/>
      <x:c r="V70" s="114"/>
      <x:c r="W70" s="114"/>
      <x:c r="X70" s="114"/>
      <x:c r="Y70" s="114"/>
      <x:c r="Z70" s="114"/>
    </x:row>
    <x:row r="71">
      <x:c r="A71" s="114"/>
      <x:c r="B71" s="114"/>
      <x:c r="C71" s="114"/>
      <x:c r="D71" s="114"/>
      <x:c r="E71" s="114"/>
      <x:c r="F71" s="114"/>
      <x:c r="G71" s="114"/>
      <x:c r="H71" s="114"/>
      <x:c r="I71" s="114"/>
      <x:c r="J71" s="114"/>
      <x:c r="K71" s="114"/>
      <x:c r="L71" s="114"/>
      <x:c r="M71" s="114"/>
      <x:c r="N71" s="114"/>
      <x:c r="O71" s="114"/>
      <x:c r="P71" s="114"/>
      <x:c r="Q71" s="114"/>
      <x:c r="R71" s="114"/>
      <x:c r="S71" s="114"/>
      <x:c r="T71" s="114"/>
      <x:c r="U71" s="114"/>
      <x:c r="V71" s="114"/>
      <x:c r="W71" s="114"/>
      <x:c r="X71" s="114"/>
      <x:c r="Y71" s="114"/>
      <x:c r="Z71" s="114"/>
    </x:row>
    <x:row r="72">
      <x:c r="A72" s="114"/>
      <x:c r="B72" s="114"/>
      <x:c r="C72" s="114"/>
      <x:c r="D72" s="114"/>
      <x:c r="E72" s="114"/>
      <x:c r="F72" s="114"/>
      <x:c r="G72" s="114"/>
      <x:c r="H72" s="114"/>
      <x:c r="I72" s="114"/>
      <x:c r="J72" s="114"/>
      <x:c r="K72" s="114"/>
      <x:c r="L72" s="114"/>
      <x:c r="M72" s="114"/>
      <x:c r="N72" s="114"/>
      <x:c r="O72" s="114"/>
      <x:c r="P72" s="114"/>
      <x:c r="Q72" s="114"/>
      <x:c r="R72" s="114"/>
      <x:c r="S72" s="114"/>
      <x:c r="T72" s="114"/>
      <x:c r="U72" s="114"/>
      <x:c r="V72" s="114"/>
      <x:c r="W72" s="114"/>
      <x:c r="X72" s="114"/>
      <x:c r="Y72" s="114"/>
      <x:c r="Z72" s="114"/>
    </x:row>
    <x:row r="73">
      <x:c r="A73" s="114"/>
      <x:c r="B73" s="114"/>
      <x:c r="C73" s="114"/>
      <x:c r="D73" s="114"/>
      <x:c r="E73" s="114"/>
      <x:c r="F73" s="114"/>
      <x:c r="G73" s="114"/>
      <x:c r="H73" s="114"/>
      <x:c r="I73" s="114"/>
      <x:c r="J73" s="114"/>
      <x:c r="K73" s="114"/>
      <x:c r="L73" s="114"/>
      <x:c r="M73" s="114"/>
      <x:c r="N73" s="114"/>
      <x:c r="O73" s="114"/>
      <x:c r="P73" s="114"/>
      <x:c r="Q73" s="114"/>
      <x:c r="R73" s="114"/>
      <x:c r="S73" s="114"/>
      <x:c r="T73" s="114"/>
      <x:c r="U73" s="114"/>
      <x:c r="V73" s="114"/>
      <x:c r="W73" s="114"/>
      <x:c r="X73" s="114"/>
      <x:c r="Y73" s="114"/>
      <x:c r="Z73" s="114"/>
    </x:row>
    <x:row r="74">
      <x:c r="A74" s="114"/>
      <x:c r="B74" s="114"/>
      <x:c r="C74" s="114"/>
      <x:c r="D74" s="114"/>
      <x:c r="E74" s="114"/>
      <x:c r="F74" s="114"/>
      <x:c r="G74" s="114"/>
      <x:c r="H74" s="114"/>
      <x:c r="I74" s="114"/>
      <x:c r="J74" s="114"/>
      <x:c r="K74" s="114"/>
      <x:c r="L74" s="114"/>
      <x:c r="M74" s="114"/>
      <x:c r="N74" s="114"/>
      <x:c r="O74" s="114"/>
      <x:c r="P74" s="114"/>
      <x:c r="Q74" s="114"/>
      <x:c r="R74" s="114"/>
      <x:c r="S74" s="114"/>
      <x:c r="T74" s="114"/>
      <x:c r="U74" s="114"/>
      <x:c r="V74" s="114"/>
      <x:c r="W74" s="114"/>
      <x:c r="X74" s="114"/>
      <x:c r="Y74" s="114"/>
      <x:c r="Z74" s="114"/>
    </x:row>
    <x:row r="75">
      <x:c r="A75" s="114"/>
      <x:c r="B75" s="114"/>
      <x:c r="C75" s="114"/>
      <x:c r="D75" s="114"/>
      <x:c r="E75" s="114"/>
      <x:c r="F75" s="114"/>
      <x:c r="G75" s="114"/>
      <x:c r="H75" s="114"/>
      <x:c r="I75" s="114"/>
      <x:c r="J75" s="114"/>
      <x:c r="K75" s="114"/>
      <x:c r="L75" s="114"/>
      <x:c r="M75" s="114"/>
      <x:c r="N75" s="114"/>
      <x:c r="O75" s="114"/>
      <x:c r="P75" s="114"/>
      <x:c r="Q75" s="114"/>
      <x:c r="R75" s="114"/>
      <x:c r="S75" s="114"/>
      <x:c r="T75" s="114"/>
      <x:c r="U75" s="114"/>
      <x:c r="V75" s="114"/>
      <x:c r="W75" s="114"/>
      <x:c r="X75" s="114"/>
      <x:c r="Y75" s="114"/>
      <x:c r="Z75" s="114"/>
    </x:row>
    <x:row r="76">
      <x:c r="A76" s="114"/>
      <x:c r="B76" s="114"/>
      <x:c r="C76" s="114"/>
      <x:c r="D76" s="114"/>
      <x:c r="E76" s="114"/>
      <x:c r="F76" s="114"/>
      <x:c r="G76" s="114"/>
      <x:c r="H76" s="114"/>
      <x:c r="I76" s="114"/>
      <x:c r="J76" s="114"/>
      <x:c r="K76" s="114"/>
      <x:c r="L76" s="114"/>
      <x:c r="M76" s="114"/>
      <x:c r="N76" s="114"/>
      <x:c r="O76" s="114"/>
      <x:c r="P76" s="114"/>
      <x:c r="Q76" s="114"/>
      <x:c r="R76" s="114"/>
      <x:c r="S76" s="114"/>
      <x:c r="T76" s="114"/>
      <x:c r="U76" s="114"/>
      <x:c r="V76" s="114"/>
      <x:c r="W76" s="114"/>
      <x:c r="X76" s="114"/>
      <x:c r="Y76" s="114"/>
      <x:c r="Z76" s="114"/>
    </x:row>
    <x:row r="77">
      <x:c r="A77" s="114"/>
      <x:c r="B77" s="114"/>
      <x:c r="C77" s="114"/>
      <x:c r="D77" s="114"/>
      <x:c r="E77" s="114"/>
      <x:c r="F77" s="114"/>
      <x:c r="G77" s="114"/>
      <x:c r="H77" s="114"/>
      <x:c r="I77" s="114"/>
      <x:c r="J77" s="114"/>
      <x:c r="K77" s="114"/>
      <x:c r="L77" s="114"/>
      <x:c r="M77" s="114"/>
      <x:c r="N77" s="114"/>
      <x:c r="O77" s="114"/>
      <x:c r="P77" s="114"/>
      <x:c r="Q77" s="114"/>
      <x:c r="R77" s="114"/>
      <x:c r="S77" s="114"/>
      <x:c r="T77" s="114"/>
      <x:c r="U77" s="114"/>
      <x:c r="V77" s="114"/>
      <x:c r="W77" s="114"/>
      <x:c r="X77" s="114"/>
      <x:c r="Y77" s="114"/>
      <x:c r="Z77" s="114"/>
    </x:row>
    <x:row r="78">
      <x:c r="A78" s="114"/>
      <x:c r="B78" s="114"/>
      <x:c r="C78" s="114"/>
      <x:c r="D78" s="114"/>
      <x:c r="E78" s="114"/>
      <x:c r="F78" s="114"/>
      <x:c r="G78" s="114"/>
      <x:c r="H78" s="114"/>
      <x:c r="I78" s="114"/>
      <x:c r="J78" s="114"/>
      <x:c r="K78" s="114"/>
      <x:c r="L78" s="114"/>
      <x:c r="M78" s="114"/>
      <x:c r="N78" s="114"/>
      <x:c r="O78" s="114"/>
      <x:c r="P78" s="114"/>
      <x:c r="Q78" s="114"/>
      <x:c r="R78" s="114"/>
      <x:c r="S78" s="114"/>
      <x:c r="T78" s="114"/>
      <x:c r="U78" s="114"/>
      <x:c r="V78" s="114"/>
      <x:c r="W78" s="114"/>
      <x:c r="X78" s="114"/>
      <x:c r="Y78" s="114"/>
      <x:c r="Z78" s="114"/>
    </x:row>
    <x:row r="79">
      <x:c r="A79" s="114"/>
      <x:c r="B79" s="114"/>
      <x:c r="C79" s="114"/>
      <x:c r="D79" s="114"/>
      <x:c r="E79" s="114"/>
      <x:c r="F79" s="114"/>
      <x:c r="G79" s="114"/>
      <x:c r="H79" s="114"/>
      <x:c r="I79" s="114"/>
      <x:c r="J79" s="114"/>
      <x:c r="K79" s="114"/>
      <x:c r="L79" s="114"/>
      <x:c r="M79" s="114"/>
      <x:c r="N79" s="114"/>
      <x:c r="O79" s="114"/>
      <x:c r="P79" s="114"/>
      <x:c r="Q79" s="114"/>
      <x:c r="R79" s="114"/>
      <x:c r="S79" s="114"/>
      <x:c r="T79" s="114"/>
      <x:c r="U79" s="114"/>
      <x:c r="V79" s="114"/>
      <x:c r="W79" s="114"/>
      <x:c r="X79" s="114"/>
      <x:c r="Y79" s="114"/>
      <x:c r="Z79" s="114"/>
    </x:row>
    <x:row r="80">
      <x:c r="A80" s="114"/>
      <x:c r="B80" s="114"/>
      <x:c r="C80" s="114"/>
      <x:c r="D80" s="114"/>
      <x:c r="E80" s="114"/>
      <x:c r="F80" s="114"/>
      <x:c r="G80" s="114"/>
      <x:c r="H80" s="114"/>
      <x:c r="I80" s="114"/>
      <x:c r="J80" s="114"/>
      <x:c r="K80" s="114"/>
      <x:c r="L80" s="114"/>
      <x:c r="M80" s="114"/>
      <x:c r="N80" s="114"/>
      <x:c r="O80" s="114"/>
      <x:c r="P80" s="114"/>
      <x:c r="Q80" s="114"/>
      <x:c r="R80" s="114"/>
      <x:c r="S80" s="114"/>
      <x:c r="T80" s="114"/>
      <x:c r="U80" s="114"/>
      <x:c r="V80" s="114"/>
      <x:c r="W80" s="114"/>
      <x:c r="X80" s="114"/>
      <x:c r="Y80" s="114"/>
      <x:c r="Z80" s="114"/>
    </x:row>
    <x:row r="81">
      <x:c r="A81" s="114"/>
      <x:c r="B81" s="114"/>
      <x:c r="C81" s="114"/>
      <x:c r="D81" s="114"/>
      <x:c r="E81" s="114"/>
      <x:c r="F81" s="114"/>
      <x:c r="G81" s="114"/>
      <x:c r="H81" s="114"/>
      <x:c r="I81" s="114"/>
      <x:c r="J81" s="114"/>
      <x:c r="K81" s="114"/>
      <x:c r="L81" s="114"/>
      <x:c r="M81" s="114"/>
      <x:c r="N81" s="114"/>
      <x:c r="O81" s="114"/>
      <x:c r="P81" s="114"/>
      <x:c r="Q81" s="114"/>
      <x:c r="R81" s="114"/>
      <x:c r="S81" s="114"/>
      <x:c r="T81" s="114"/>
      <x:c r="U81" s="114"/>
      <x:c r="V81" s="114"/>
      <x:c r="W81" s="114"/>
      <x:c r="X81" s="114"/>
      <x:c r="Y81" s="114"/>
      <x:c r="Z81" s="114"/>
    </x:row>
    <x:row r="82">
      <x:c r="A82" s="114"/>
      <x:c r="B82" s="114"/>
      <x:c r="C82" s="114"/>
      <x:c r="D82" s="114"/>
      <x:c r="E82" s="114"/>
      <x:c r="F82" s="114"/>
      <x:c r="G82" s="114"/>
      <x:c r="H82" s="114"/>
      <x:c r="I82" s="114"/>
      <x:c r="J82" s="114"/>
      <x:c r="K82" s="114"/>
      <x:c r="L82" s="114"/>
      <x:c r="M82" s="114"/>
      <x:c r="N82" s="114"/>
      <x:c r="O82" s="114"/>
      <x:c r="P82" s="114"/>
      <x:c r="Q82" s="114"/>
      <x:c r="R82" s="114"/>
      <x:c r="S82" s="114"/>
      <x:c r="T82" s="114"/>
      <x:c r="U82" s="114"/>
      <x:c r="V82" s="114"/>
      <x:c r="W82" s="114"/>
      <x:c r="X82" s="114"/>
      <x:c r="Y82" s="114"/>
      <x:c r="Z82" s="114"/>
    </x:row>
    <x:row r="83">
      <x:c r="A83" s="114"/>
      <x:c r="B83" s="114"/>
      <x:c r="C83" s="114"/>
      <x:c r="D83" s="114"/>
      <x:c r="E83" s="114"/>
      <x:c r="F83" s="114"/>
      <x:c r="G83" s="114"/>
      <x:c r="H83" s="114"/>
      <x:c r="I83" s="114"/>
      <x:c r="J83" s="114"/>
      <x:c r="K83" s="114"/>
      <x:c r="L83" s="114"/>
      <x:c r="M83" s="114"/>
      <x:c r="N83" s="114"/>
      <x:c r="O83" s="114"/>
      <x:c r="P83" s="114"/>
      <x:c r="Q83" s="114"/>
      <x:c r="R83" s="114"/>
      <x:c r="S83" s="114"/>
      <x:c r="T83" s="114"/>
      <x:c r="U83" s="114"/>
      <x:c r="V83" s="114"/>
      <x:c r="W83" s="114"/>
      <x:c r="X83" s="114"/>
      <x:c r="Y83" s="114"/>
      <x:c r="Z83" s="114"/>
    </x:row>
    <x:row r="84">
      <x:c r="A84" s="114"/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14"/>
      <x:c r="M84" s="114"/>
      <x:c r="N84" s="114"/>
      <x:c r="O84" s="114"/>
      <x:c r="P84" s="114"/>
      <x:c r="Q84" s="114"/>
      <x:c r="R84" s="114"/>
      <x:c r="S84" s="114"/>
      <x:c r="T84" s="114"/>
      <x:c r="U84" s="114"/>
      <x:c r="V84" s="114"/>
      <x:c r="W84" s="114"/>
      <x:c r="X84" s="114"/>
      <x:c r="Y84" s="114"/>
      <x:c r="Z84" s="114"/>
    </x:row>
    <x:row r="85">
      <x:c r="A85" s="114"/>
      <x:c r="B85" s="114"/>
      <x:c r="C85" s="114"/>
      <x:c r="D85" s="114"/>
      <x:c r="E85" s="114"/>
      <x:c r="F85" s="114"/>
      <x:c r="G85" s="114"/>
      <x:c r="H85" s="114"/>
      <x:c r="I85" s="114"/>
      <x:c r="J85" s="114"/>
      <x:c r="K85" s="114"/>
      <x:c r="L85" s="114"/>
      <x:c r="M85" s="114"/>
      <x:c r="N85" s="114"/>
      <x:c r="O85" s="114"/>
      <x:c r="P85" s="114"/>
      <x:c r="Q85" s="114"/>
      <x:c r="R85" s="114"/>
      <x:c r="S85" s="114"/>
      <x:c r="T85" s="114"/>
      <x:c r="U85" s="114"/>
      <x:c r="V85" s="114"/>
      <x:c r="W85" s="114"/>
      <x:c r="X85" s="114"/>
      <x:c r="Y85" s="114"/>
      <x:c r="Z85" s="114"/>
    </x:row>
    <x:row r="86">
      <x:c r="A86" s="114"/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14"/>
      <x:c r="L86" s="114"/>
      <x:c r="M86" s="114"/>
      <x:c r="N86" s="114"/>
      <x:c r="O86" s="114"/>
      <x:c r="P86" s="114"/>
      <x:c r="Q86" s="114"/>
      <x:c r="R86" s="114"/>
      <x:c r="S86" s="114"/>
      <x:c r="T86" s="114"/>
      <x:c r="U86" s="114"/>
      <x:c r="V86" s="114"/>
      <x:c r="W86" s="114"/>
      <x:c r="X86" s="114"/>
      <x:c r="Y86" s="114"/>
      <x:c r="Z86" s="114"/>
    </x:row>
    <x:row r="87">
      <x:c r="A87" s="114"/>
      <x:c r="B87" s="114"/>
      <x:c r="C87" s="114"/>
      <x:c r="D87" s="114"/>
      <x:c r="E87" s="114"/>
      <x:c r="F87" s="114"/>
      <x:c r="G87" s="114"/>
      <x:c r="H87" s="114"/>
      <x:c r="I87" s="114"/>
      <x:c r="J87" s="114"/>
      <x:c r="K87" s="114"/>
      <x:c r="L87" s="114"/>
      <x:c r="M87" s="114"/>
      <x:c r="N87" s="114"/>
      <x:c r="O87" s="114"/>
      <x:c r="P87" s="114"/>
      <x:c r="Q87" s="114"/>
      <x:c r="R87" s="114"/>
      <x:c r="S87" s="114"/>
      <x:c r="T87" s="114"/>
      <x:c r="U87" s="114"/>
      <x:c r="V87" s="114"/>
      <x:c r="W87" s="114"/>
      <x:c r="X87" s="114"/>
      <x:c r="Y87" s="114"/>
      <x:c r="Z87" s="114"/>
    </x:row>
    <x:row r="88">
      <x:c r="A88" s="114"/>
      <x:c r="B88" s="114"/>
      <x:c r="C88" s="114"/>
      <x:c r="D88" s="114"/>
      <x:c r="E88" s="114"/>
      <x:c r="F88" s="114"/>
      <x:c r="G88" s="114"/>
      <x:c r="H88" s="114"/>
      <x:c r="I88" s="114"/>
      <x:c r="J88" s="114"/>
      <x:c r="K88" s="114"/>
      <x:c r="L88" s="114"/>
      <x:c r="M88" s="114"/>
      <x:c r="N88" s="114"/>
      <x:c r="O88" s="114"/>
      <x:c r="P88" s="114"/>
      <x:c r="Q88" s="114"/>
      <x:c r="R88" s="114"/>
      <x:c r="S88" s="114"/>
      <x:c r="T88" s="114"/>
      <x:c r="U88" s="114"/>
      <x:c r="V88" s="114"/>
      <x:c r="W88" s="114"/>
      <x:c r="X88" s="114"/>
      <x:c r="Y88" s="114"/>
      <x:c r="Z88" s="114"/>
    </x:row>
    <x:row r="89">
      <x:c r="A89" s="114"/>
      <x:c r="B89" s="114"/>
      <x:c r="C89" s="114"/>
      <x:c r="D89" s="114"/>
      <x:c r="E89" s="114"/>
      <x:c r="F89" s="114"/>
      <x:c r="G89" s="114"/>
      <x:c r="H89" s="114"/>
      <x:c r="I89" s="114"/>
      <x:c r="J89" s="114"/>
      <x:c r="K89" s="114"/>
      <x:c r="L89" s="114"/>
      <x:c r="M89" s="114"/>
      <x:c r="N89" s="114"/>
      <x:c r="O89" s="114"/>
      <x:c r="P89" s="114"/>
      <x:c r="Q89" s="114"/>
      <x:c r="R89" s="114"/>
      <x:c r="S89" s="114"/>
      <x:c r="T89" s="114"/>
      <x:c r="U89" s="114"/>
      <x:c r="V89" s="114"/>
      <x:c r="W89" s="114"/>
      <x:c r="X89" s="114"/>
      <x:c r="Y89" s="114"/>
      <x:c r="Z89" s="114"/>
    </x:row>
    <x:row r="90">
      <x:c r="A90" s="114"/>
      <x:c r="B90" s="114"/>
      <x:c r="C90" s="114"/>
      <x:c r="D90" s="114"/>
      <x:c r="E90" s="114"/>
      <x:c r="F90" s="114"/>
      <x:c r="G90" s="114"/>
      <x:c r="H90" s="114"/>
      <x:c r="I90" s="114"/>
      <x:c r="J90" s="114"/>
      <x:c r="K90" s="114"/>
      <x:c r="L90" s="114"/>
      <x:c r="M90" s="114"/>
      <x:c r="N90" s="114"/>
      <x:c r="O90" s="114"/>
      <x:c r="P90" s="114"/>
      <x:c r="Q90" s="114"/>
      <x:c r="R90" s="114"/>
      <x:c r="S90" s="114"/>
      <x:c r="T90" s="114"/>
      <x:c r="U90" s="114"/>
      <x:c r="V90" s="114"/>
      <x:c r="W90" s="114"/>
      <x:c r="X90" s="114"/>
      <x:c r="Y90" s="114"/>
      <x:c r="Z90" s="114"/>
    </x:row>
    <x:row r="91">
      <x:c r="A91" s="114"/>
      <x:c r="B91" s="114"/>
      <x:c r="C91" s="114"/>
      <x:c r="D91" s="114"/>
      <x:c r="E91" s="114"/>
      <x:c r="F91" s="114"/>
      <x:c r="G91" s="114"/>
      <x:c r="H91" s="114"/>
      <x:c r="I91" s="114"/>
      <x:c r="J91" s="114"/>
      <x:c r="K91" s="114"/>
      <x:c r="L91" s="114"/>
      <x:c r="M91" s="114"/>
      <x:c r="N91" s="114"/>
      <x:c r="O91" s="114"/>
      <x:c r="P91" s="114"/>
      <x:c r="Q91" s="114"/>
      <x:c r="R91" s="114"/>
      <x:c r="S91" s="114"/>
      <x:c r="T91" s="114"/>
      <x:c r="U91" s="114"/>
      <x:c r="V91" s="114"/>
      <x:c r="W91" s="114"/>
      <x:c r="X91" s="114"/>
      <x:c r="Y91" s="114"/>
      <x:c r="Z91" s="114"/>
    </x:row>
    <x:row r="92">
      <x:c r="A92" s="114"/>
      <x:c r="B92" s="114"/>
      <x:c r="C92" s="114"/>
      <x:c r="D92" s="114"/>
      <x:c r="E92" s="114"/>
      <x:c r="F92" s="114"/>
      <x:c r="G92" s="114"/>
      <x:c r="H92" s="114"/>
      <x:c r="I92" s="114"/>
      <x:c r="J92" s="114"/>
      <x:c r="K92" s="114"/>
      <x:c r="L92" s="114"/>
      <x:c r="M92" s="114"/>
      <x:c r="N92" s="114"/>
      <x:c r="O92" s="114"/>
      <x:c r="P92" s="114"/>
      <x:c r="Q92" s="114"/>
      <x:c r="R92" s="114"/>
      <x:c r="S92" s="114"/>
      <x:c r="T92" s="114"/>
      <x:c r="U92" s="114"/>
      <x:c r="V92" s="114"/>
      <x:c r="W92" s="114"/>
      <x:c r="X92" s="114"/>
      <x:c r="Y92" s="114"/>
      <x:c r="Z92" s="114"/>
    </x:row>
    <x:row r="93">
      <x:c r="A93" s="114"/>
      <x:c r="B93" s="114"/>
      <x:c r="C93" s="114"/>
      <x:c r="D93" s="114"/>
      <x:c r="E93" s="114"/>
      <x:c r="F93" s="114"/>
      <x:c r="G93" s="114"/>
      <x:c r="H93" s="114"/>
      <x:c r="I93" s="114"/>
      <x:c r="J93" s="114"/>
      <x:c r="K93" s="114"/>
      <x:c r="L93" s="114"/>
      <x:c r="M93" s="114"/>
      <x:c r="N93" s="114"/>
      <x:c r="O93" s="114"/>
      <x:c r="P93" s="114"/>
      <x:c r="Q93" s="114"/>
      <x:c r="R93" s="114"/>
      <x:c r="S93" s="114"/>
      <x:c r="T93" s="114"/>
      <x:c r="U93" s="114"/>
      <x:c r="V93" s="114"/>
      <x:c r="W93" s="114"/>
      <x:c r="X93" s="114"/>
      <x:c r="Y93" s="114"/>
      <x:c r="Z93" s="114"/>
    </x:row>
    <x:row r="94">
      <x:c r="A94" s="114"/>
      <x:c r="B94" s="114"/>
      <x:c r="C94" s="114"/>
      <x:c r="D94" s="114"/>
      <x:c r="E94" s="114"/>
      <x:c r="F94" s="114"/>
      <x:c r="G94" s="114"/>
      <x:c r="H94" s="114"/>
      <x:c r="I94" s="114"/>
      <x:c r="J94" s="114"/>
      <x:c r="K94" s="114"/>
      <x:c r="L94" s="114"/>
      <x:c r="M94" s="114"/>
      <x:c r="N94" s="114"/>
      <x:c r="O94" s="114"/>
      <x:c r="P94" s="114"/>
      <x:c r="Q94" s="114"/>
      <x:c r="R94" s="114"/>
      <x:c r="S94" s="114"/>
      <x:c r="T94" s="114"/>
      <x:c r="U94" s="114"/>
      <x:c r="V94" s="114"/>
      <x:c r="W94" s="114"/>
      <x:c r="X94" s="114"/>
      <x:c r="Y94" s="114"/>
      <x:c r="Z94" s="114"/>
    </x:row>
    <x:row r="95">
      <x:c r="A95" s="114"/>
      <x:c r="B95" s="114"/>
      <x:c r="C95" s="114"/>
      <x:c r="D95" s="114"/>
      <x:c r="E95" s="114"/>
      <x:c r="F95" s="114"/>
      <x:c r="G95" s="114"/>
      <x:c r="H95" s="114"/>
      <x:c r="I95" s="114"/>
      <x:c r="J95" s="114"/>
      <x:c r="K95" s="114"/>
      <x:c r="L95" s="114"/>
      <x:c r="M95" s="114"/>
      <x:c r="N95" s="114"/>
      <x:c r="O95" s="114"/>
      <x:c r="P95" s="114"/>
      <x:c r="Q95" s="114"/>
      <x:c r="R95" s="114"/>
      <x:c r="S95" s="114"/>
      <x:c r="T95" s="114"/>
      <x:c r="U95" s="114"/>
      <x:c r="V95" s="114"/>
      <x:c r="W95" s="114"/>
      <x:c r="X95" s="114"/>
      <x:c r="Y95" s="114"/>
      <x:c r="Z95" s="114"/>
    </x:row>
    <x:row r="96">
      <x:c r="A96" s="114"/>
      <x:c r="B96" s="114"/>
      <x:c r="C96" s="114"/>
      <x:c r="D96" s="114"/>
      <x:c r="E96" s="114"/>
      <x:c r="F96" s="114"/>
      <x:c r="G96" s="114"/>
      <x:c r="H96" s="114"/>
      <x:c r="I96" s="114"/>
      <x:c r="J96" s="114"/>
      <x:c r="K96" s="114"/>
      <x:c r="L96" s="114"/>
      <x:c r="M96" s="114"/>
      <x:c r="N96" s="114"/>
      <x:c r="O96" s="114"/>
      <x:c r="P96" s="114"/>
      <x:c r="Q96" s="114"/>
      <x:c r="R96" s="114"/>
      <x:c r="S96" s="114"/>
      <x:c r="T96" s="114"/>
      <x:c r="U96" s="114"/>
      <x:c r="V96" s="114"/>
      <x:c r="W96" s="114"/>
      <x:c r="X96" s="114"/>
      <x:c r="Y96" s="114"/>
      <x:c r="Z96" s="114"/>
    </x:row>
    <x:row r="97">
      <x:c r="A97" s="114"/>
      <x:c r="B97" s="114"/>
      <x:c r="C97" s="114"/>
      <x:c r="D97" s="114"/>
      <x:c r="E97" s="114"/>
      <x:c r="F97" s="114"/>
      <x:c r="G97" s="114"/>
      <x:c r="H97" s="114"/>
      <x:c r="I97" s="114"/>
      <x:c r="J97" s="114"/>
      <x:c r="K97" s="114"/>
      <x:c r="L97" s="114"/>
      <x:c r="M97" s="114"/>
      <x:c r="N97" s="114"/>
      <x:c r="O97" s="114"/>
      <x:c r="P97" s="114"/>
      <x:c r="Q97" s="114"/>
      <x:c r="R97" s="114"/>
      <x:c r="S97" s="114"/>
      <x:c r="T97" s="114"/>
      <x:c r="U97" s="114"/>
      <x:c r="V97" s="114"/>
      <x:c r="W97" s="114"/>
      <x:c r="X97" s="114"/>
      <x:c r="Y97" s="114"/>
      <x:c r="Z97" s="114"/>
    </x:row>
    <x:row r="98">
      <x:c r="A98" s="114"/>
      <x:c r="B98" s="114"/>
      <x:c r="C98" s="114"/>
      <x:c r="D98" s="114"/>
      <x:c r="E98" s="114"/>
      <x:c r="F98" s="114"/>
      <x:c r="G98" s="114"/>
      <x:c r="H98" s="114"/>
      <x:c r="I98" s="114"/>
      <x:c r="J98" s="114"/>
      <x:c r="K98" s="114"/>
      <x:c r="L98" s="114"/>
      <x:c r="M98" s="114"/>
      <x:c r="N98" s="114"/>
      <x:c r="O98" s="114"/>
      <x:c r="P98" s="114"/>
      <x:c r="Q98" s="114"/>
      <x:c r="R98" s="114"/>
      <x:c r="S98" s="114"/>
      <x:c r="T98" s="114"/>
      <x:c r="U98" s="114"/>
      <x:c r="V98" s="114"/>
      <x:c r="W98" s="114"/>
      <x:c r="X98" s="114"/>
      <x:c r="Y98" s="114"/>
      <x:c r="Z98" s="114"/>
    </x:row>
    <x:row r="99">
      <x:c r="A99" s="114"/>
      <x:c r="B99" s="114"/>
      <x:c r="C99" s="114"/>
      <x:c r="D99" s="114"/>
      <x:c r="E99" s="114"/>
      <x:c r="F99" s="114"/>
      <x:c r="G99" s="114"/>
      <x:c r="H99" s="114"/>
      <x:c r="I99" s="114"/>
      <x:c r="J99" s="114"/>
      <x:c r="K99" s="114"/>
      <x:c r="L99" s="114"/>
      <x:c r="M99" s="114"/>
      <x:c r="N99" s="114"/>
      <x:c r="O99" s="114"/>
      <x:c r="P99" s="114"/>
      <x:c r="Q99" s="114"/>
      <x:c r="R99" s="114"/>
      <x:c r="S99" s="114"/>
      <x:c r="T99" s="114"/>
      <x:c r="U99" s="114"/>
      <x:c r="V99" s="114"/>
      <x:c r="W99" s="114"/>
      <x:c r="X99" s="114"/>
      <x:c r="Y99" s="114"/>
      <x:c r="Z99" s="114"/>
    </x:row>
    <x:row r="100">
      <x:c r="A100" s="114"/>
      <x:c r="B100" s="114"/>
      <x:c r="C100" s="114"/>
      <x:c r="D100" s="114"/>
      <x:c r="E100" s="114"/>
      <x:c r="F100" s="114"/>
      <x:c r="G100" s="114"/>
      <x:c r="H100" s="114"/>
      <x:c r="I100" s="114"/>
      <x:c r="J100" s="114"/>
      <x:c r="K100" s="114"/>
      <x:c r="L100" s="114"/>
      <x:c r="M100" s="114"/>
      <x:c r="N100" s="114"/>
      <x:c r="O100" s="114"/>
      <x:c r="P100" s="114"/>
      <x:c r="Q100" s="114"/>
      <x:c r="R100" s="114"/>
      <x:c r="S100" s="114"/>
      <x:c r="T100" s="114"/>
      <x:c r="U100" s="114"/>
      <x:c r="V100" s="114"/>
      <x:c r="W100" s="114"/>
      <x:c r="X100" s="114"/>
      <x:c r="Y100" s="114"/>
      <x:c r="Z100" s="114"/>
    </x:row>
  </x:sheetData>
  <x:mergeCells>
    <x:mergeCell ref="A1:I1"/>
    <x:mergeCell ref="A2:I2"/>
    <x:mergeCell ref="A4:I4"/>
    <x:mergeCell ref="A10:I12"/>
  </x:mergeCells>
  <x:pageMargins left="0.7" right="0.7" top="0.75" bottom="0.75" header="0.3" footer="0.3"/>
  <x:drawing xmlns:r="http://schemas.openxmlformats.org/officeDocument/2006/relationships" r:id="Rc40850257e4f43cf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1" hidden="0" customWidth="1"/>
    <x:col min="3" max="3" width="30" hidden="0" customWidth="1"/>
    <x:col min="4" max="4" width="36" hidden="0" customWidth="1"/>
    <x:col min="5" max="5" width="29" hidden="0" customWidth="1"/>
    <x:col min="6" max="6" width="13" hidden="0" customWidth="1"/>
  </x:cols>
  <x:sheetData>
    <x:row r="1" ht="34" customHeight="1">
      <x:c r="A1" s="4" t="str">
        <x:v>Validação contínua — avanço por evidência</x:v>
      </x:c>
      <x:c r="B1" s="4" t="str">
        <x:v>Validação contínua — avanço por evidência</x:v>
      </x:c>
      <x:c r="C1" s="4" t="str">
        <x:v>Validação contínua — avanço por evidência</x:v>
      </x:c>
      <x:c r="D1" s="4" t="str">
        <x:v>Validação contínua — avanço por evidência</x:v>
      </x:c>
      <x:c r="E1" s="4" t="str">
        <x:v>Validação contínua — avanço por evidência</x:v>
      </x:c>
      <x:c r="F1" s="4" t="str">
        <x:v>Validação contínua — avanço por evidência</x:v>
      </x:c>
      <x:c r="G1" s="4"/>
      <x:c r="H1" s="4"/>
      <x:c r="I1" s="4"/>
      <x:c r="J1" s="114"/>
      <x:c r="K1" s="11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</x:row>
    <x:row r="2" ht="26" customHeight="1">
      <x:c r="A2" s="8" t="str">
        <x:v>Colete dados agregados no ritmo da operação. Avance quando a evidência for suficiente; não por prazo fixo.</x:v>
      </x:c>
      <x:c r="B2" s="8" t="str">
        <x:v>Colete dados agregados no ritmo da operação. Avance quando a evidência for suficiente; não por prazo fixo.</x:v>
      </x:c>
      <x:c r="C2" s="8" t="str">
        <x:v>Colete dados agregados no ritmo da operação. Avance quando a evidência for suficiente; não por prazo fixo.</x:v>
      </x:c>
      <x:c r="D2" s="8" t="str">
        <x:v>Colete dados agregados no ritmo da operação. Avance quando a evidência for suficiente; não por prazo fixo.</x:v>
      </x:c>
      <x:c r="E2" s="8" t="str">
        <x:v>Colete dados agregados no ritmo da operação. Avance quando a evidência for suficiente; não por prazo fixo.</x:v>
      </x:c>
      <x:c r="F2" s="8" t="str">
        <x:v>Colete dados agregados no ritmo da operação. Avance quando a evidência for suficiente; não por prazo fixo.</x:v>
      </x:c>
      <x:c r="G2" s="8"/>
      <x:c r="H2" s="8"/>
      <x:c r="I2" s="8"/>
      <x:c r="J2" s="114"/>
      <x:c r="K2" s="114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</x:row>
    <x:row r="3">
      <x:c r="A3" s="114"/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</x:row>
    <x:row r="4" ht="25" customHeight="1">
      <x:c r="A4" s="11" t="str">
        <x:v>Registro mínimo por contato</x:v>
      </x:c>
      <x:c r="B4" s="11"/>
      <x:c r="C4" s="11"/>
      <x:c r="D4" s="11"/>
      <x:c r="E4" s="11"/>
      <x:c r="F4" s="11"/>
      <x:c r="G4" s="11"/>
      <x:c r="H4" s="11"/>
      <x:c r="I4" s="11"/>
      <x:c r="J4" s="114"/>
      <x:c r="K4" s="114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</x:row>
    <x:row r="5" ht="25" customHeight="1">
      <x:c r="A5" s="22" t="str">
        <x:v>Campo</x:v>
      </x:c>
      <x:c r="B5" s="23" t="str">
        <x:v>Formato</x:v>
      </x:c>
      <x:c r="C5" s="23" t="str">
        <x:v>Por que importa</x:v>
      </x:c>
      <x:c r="D5" s="23" t="str">
        <x:v>Substitui qual proxy</x:v>
      </x:c>
      <x:c r="E5" s="23" t="str">
        <x:v>Privacidade</x:v>
      </x:c>
      <x:c r="F5" s="24" t="str">
        <x:v>Obrigatório</x:v>
      </x:c>
      <x:c r="G5" s="114"/>
      <x:c r="H5" s="114"/>
      <x:c r="I5" s="114"/>
      <x:c r="J5" s="114"/>
      <x:c r="K5" s="114"/>
      <x:c r="L5" s="114"/>
      <x:c r="M5" s="114"/>
      <x:c r="N5" s="114"/>
      <x:c r="O5" s="114"/>
      <x:c r="P5" s="114"/>
      <x:c r="Q5" s="114"/>
      <x:c r="R5" s="114"/>
      <x:c r="S5" s="114"/>
      <x:c r="T5" s="114"/>
      <x:c r="U5" s="114"/>
      <x:c r="V5" s="114"/>
      <x:c r="W5" s="114"/>
      <x:c r="X5" s="114"/>
      <x:c r="Y5" s="114"/>
      <x:c r="Z5" s="114"/>
    </x:row>
    <x:row r="6">
      <x:c r="A6" s="151" t="str">
        <x:v>ID aleatório do contato</x:v>
      </x:c>
      <x:c r="B6" s="152" t="str">
        <x:v>Texto</x:v>
      </x:c>
      <x:c r="C6" s="152" t="str">
        <x:v>Contar pessoas únicas</x:v>
      </x:c>
      <x:c r="D6" s="152" t="str">
        <x:v>Evita dupla contagem</x:v>
      </x:c>
      <x:c r="E6" s="152" t="str">
        <x:v>Não usar nome/telefone</x:v>
      </x:c>
      <x:c r="F6" s="133" t="str">
        <x:v>Sim</x:v>
      </x:c>
      <x:c r="G6" s="114"/>
      <x:c r="H6" s="114"/>
      <x:c r="I6" s="114"/>
      <x:c r="J6" s="114"/>
      <x:c r="K6" s="114"/>
      <x:c r="L6" s="114"/>
      <x:c r="M6" s="114"/>
      <x:c r="N6" s="114"/>
      <x:c r="O6" s="114"/>
      <x:c r="P6" s="114"/>
      <x:c r="Q6" s="114"/>
      <x:c r="R6" s="114"/>
      <x:c r="S6" s="114"/>
      <x:c r="T6" s="114"/>
      <x:c r="U6" s="114"/>
      <x:c r="V6" s="114"/>
      <x:c r="W6" s="114"/>
      <x:c r="X6" s="114"/>
      <x:c r="Y6" s="114"/>
      <x:c r="Z6" s="114"/>
    </x:row>
    <x:row r="7">
      <x:c r="A7" s="151" t="str">
        <x:v>Data</x:v>
      </x:c>
      <x:c r="B7" s="152" t="str">
        <x:v>AAAA-MM-DD</x:v>
      </x:c>
      <x:c r="C7" s="152" t="str">
        <x:v>Medir fluxo semanal/mensal</x:v>
      </x:c>
      <x:c r="D7" s="152" t="str">
        <x:v>Busca anual</x:v>
      </x:c>
      <x:c r="E7" s="152" t="str">
        <x:v>Administrativo</x:v>
      </x:c>
      <x:c r="F7" s="133" t="str">
        <x:v>Sim</x:v>
      </x:c>
      <x:c r="G7" s="114"/>
      <x:c r="H7" s="114"/>
      <x:c r="I7" s="114"/>
      <x:c r="J7" s="114"/>
      <x:c r="K7" s="114"/>
      <x:c r="L7" s="114"/>
      <x:c r="M7" s="114"/>
      <x:c r="N7" s="114"/>
      <x:c r="O7" s="114"/>
      <x:c r="P7" s="114"/>
      <x:c r="Q7" s="114"/>
      <x:c r="R7" s="114"/>
      <x:c r="S7" s="114"/>
      <x:c r="T7" s="114"/>
      <x:c r="U7" s="114"/>
      <x:c r="V7" s="114"/>
      <x:c r="W7" s="114"/>
      <x:c r="X7" s="114"/>
      <x:c r="Y7" s="114"/>
      <x:c r="Z7" s="114"/>
    </x:row>
    <x:row r="8">
      <x:c r="A8" s="151" t="str">
        <x:v>Cidade/CEP parcial</x:v>
      </x:c>
      <x:c r="B8" s="152" t="str">
        <x:v>Categoria</x:v>
      </x:c>
      <x:c r="C8" s="152" t="str">
        <x:v>Área realmente atendível</x:v>
      </x:c>
      <x:c r="D8" s="152" t="str">
        <x:v>Acesso geográfico</x:v>
      </x:c>
      <x:c r="E8" s="152" t="str">
        <x:v>Evitar endereço completo</x:v>
      </x:c>
      <x:c r="F8" s="133" t="str">
        <x:v>Sim</x:v>
      </x:c>
      <x:c r="G8" s="114"/>
      <x:c r="H8" s="114"/>
      <x:c r="I8" s="114"/>
      <x:c r="J8" s="114"/>
      <x:c r="K8" s="114"/>
      <x:c r="L8" s="114"/>
      <x:c r="M8" s="114"/>
      <x:c r="N8" s="114"/>
      <x:c r="O8" s="114"/>
      <x:c r="P8" s="114"/>
      <x:c r="Q8" s="114"/>
      <x:c r="R8" s="114"/>
      <x:c r="S8" s="114"/>
      <x:c r="T8" s="114"/>
      <x:c r="U8" s="114"/>
      <x:c r="V8" s="114"/>
      <x:c r="W8" s="114"/>
      <x:c r="X8" s="114"/>
      <x:c r="Y8" s="114"/>
      <x:c r="Z8" s="114"/>
    </x:row>
    <x:row r="9">
      <x:c r="A9" s="151" t="str">
        <x:v>Faixa etária</x:v>
      </x:c>
      <x:c r="B9" s="152" t="str">
        <x:v>0–5 / 6–17 / 18–59 / 60+</x:v>
      </x:c>
      <x:c r="C9" s="152" t="str">
        <x:v>Segmentação</x:v>
      </x:c>
      <x:c r="D9" s="152" t="str">
        <x:v>Base etária</x:v>
      </x:c>
      <x:c r="E9" s="152" t="str">
        <x:v>Sem data de nascimento</x:v>
      </x:c>
      <x:c r="F9" s="133" t="str">
        <x:v>Sim</x:v>
      </x:c>
      <x:c r="G9" s="114"/>
      <x:c r="H9" s="114"/>
      <x:c r="I9" s="114"/>
      <x:c r="J9" s="114"/>
      <x:c r="K9" s="114"/>
      <x:c r="L9" s="114"/>
      <x:c r="M9" s="114"/>
      <x:c r="N9" s="114"/>
      <x:c r="O9" s="114"/>
      <x:c r="P9" s="114"/>
      <x:c r="Q9" s="114"/>
      <x:c r="R9" s="114"/>
      <x:c r="S9" s="114"/>
      <x:c r="T9" s="114"/>
      <x:c r="U9" s="114"/>
      <x:c r="V9" s="114"/>
      <x:c r="W9" s="114"/>
      <x:c r="X9" s="114"/>
      <x:c r="Y9" s="114"/>
      <x:c r="Z9" s="114"/>
    </x:row>
    <x:row r="10">
      <x:c r="A10" s="151" t="str">
        <x:v>Queixa principal</x:v>
      </x:c>
      <x:c r="B10" s="152" t="str">
        <x:v>Categorias padronizadas</x:v>
      </x:c>
      <x:c r="C10" s="152" t="str">
        <x:v>Entender demanda</x:v>
      </x:c>
      <x:c r="D10" s="152" t="str">
        <x:v>Pool compatível</x:v>
      </x:c>
      <x:c r="E10" s="152" t="str">
        <x:v>Não registrar narrativa clínica</x:v>
      </x:c>
      <x:c r="F10" s="133" t="str">
        <x:v>Sim</x:v>
      </x:c>
      <x:c r="G10" s="114"/>
      <x:c r="H10" s="114"/>
      <x:c r="I10" s="114"/>
      <x:c r="J10" s="114"/>
      <x:c r="K10" s="114"/>
      <x:c r="L10" s="114"/>
      <x:c r="M10" s="114"/>
      <x:c r="N10" s="114"/>
      <x:c r="O10" s="114"/>
      <x:c r="P10" s="114"/>
      <x:c r="Q10" s="114"/>
      <x:c r="R10" s="114"/>
      <x:c r="S10" s="114"/>
      <x:c r="T10" s="114"/>
      <x:c r="U10" s="114"/>
      <x:c r="V10" s="114"/>
      <x:c r="W10" s="114"/>
      <x:c r="X10" s="114"/>
      <x:c r="Y10" s="114"/>
      <x:c r="Z10" s="114"/>
    </x:row>
    <x:row r="11">
      <x:c r="A11" s="151" t="str">
        <x:v>Já possui diagnóstico?</x:v>
      </x:c>
      <x:c r="B11" s="152" t="str">
        <x:v>Sim/Não/Não sabe</x:v>
      </x:c>
      <x:c r="C11" s="152" t="str">
        <x:v>Separar investigação</x:v>
      </x:c>
      <x:c r="D11" s="152" t="str">
        <x:v>Questão não resolvida</x:v>
      </x:c>
      <x:c r="E11" s="152" t="str">
        <x:v>Dado sensível; acesso restrito</x:v>
      </x:c>
      <x:c r="F11" s="133" t="str">
        <x:v>Sim</x:v>
      </x:c>
      <x:c r="G11" s="114"/>
      <x:c r="H11" s="114"/>
      <x:c r="I11" s="114"/>
      <x:c r="J11" s="114"/>
      <x:c r="K11" s="114"/>
      <x:c r="L11" s="114"/>
      <x:c r="M11" s="114"/>
      <x:c r="N11" s="114"/>
      <x:c r="O11" s="114"/>
      <x:c r="P11" s="114"/>
      <x:c r="Q11" s="114"/>
      <x:c r="R11" s="114"/>
      <x:c r="S11" s="114"/>
      <x:c r="T11" s="114"/>
      <x:c r="U11" s="114"/>
      <x:c r="V11" s="114"/>
      <x:c r="W11" s="114"/>
      <x:c r="X11" s="114"/>
      <x:c r="Y11" s="114"/>
      <x:c r="Z11" s="114"/>
    </x:row>
    <x:row r="12">
      <x:c r="A12" s="151" t="str">
        <x:v>Já fez avaliação neuropsicológica?</x:v>
      </x:c>
      <x:c r="B12" s="152" t="str">
        <x:v>Nunca / ano aproximado</x:v>
      </x:c>
      <x:c r="C12" s="152" t="str">
        <x:v>Separar primeira avaliação/reavaliação</x:v>
      </x:c>
      <x:c r="D12" s="152" t="str">
        <x:v>Base reavaliação</x:v>
      </x:c>
      <x:c r="E12" s="152" t="str">
        <x:v>Sem anexar laudo</x:v>
      </x:c>
      <x:c r="F12" s="133" t="str">
        <x:v>Sim</x:v>
      </x:c>
      <x:c r="G12" s="114"/>
      <x:c r="H12" s="114"/>
      <x:c r="I12" s="114"/>
      <x:c r="J12" s="114"/>
      <x:c r="K12" s="114"/>
      <x:c r="L12" s="114"/>
      <x:c r="M12" s="114"/>
      <x:c r="N12" s="114"/>
      <x:c r="O12" s="114"/>
      <x:c r="P12" s="114"/>
      <x:c r="Q12" s="114"/>
      <x:c r="R12" s="114"/>
      <x:c r="S12" s="114"/>
      <x:c r="T12" s="114"/>
      <x:c r="U12" s="114"/>
      <x:c r="V12" s="114"/>
      <x:c r="W12" s="114"/>
      <x:c r="X12" s="114"/>
      <x:c r="Y12" s="114"/>
      <x:c r="Z12" s="114"/>
    </x:row>
    <x:row r="13">
      <x:c r="A13" s="151" t="str">
        <x:v>Motivo da reavaliação</x:v>
      </x:c>
      <x:c r="B13" s="152" t="str">
        <x:v>Categoria</x:v>
      </x:c>
      <x:c r="C13" s="152" t="str">
        <x:v>Validar gatilho legítimo</x:v>
      </x:c>
      <x:c r="D13" s="152" t="str">
        <x:v>Gatilho anual</x:v>
      </x:c>
      <x:c r="E13" s="152" t="str">
        <x:v>Sem detalhe clínico</x:v>
      </x:c>
      <x:c r="F13" s="133" t="str">
        <x:v>Se aplicável</x:v>
      </x:c>
      <x:c r="G13" s="114"/>
      <x:c r="H13" s="114"/>
      <x:c r="I13" s="114"/>
      <x:c r="J13" s="114"/>
      <x:c r="K13" s="114"/>
      <x:c r="L13" s="114"/>
      <x:c r="M13" s="114"/>
      <x:c r="N13" s="114"/>
      <x:c r="O13" s="114"/>
      <x:c r="P13" s="114"/>
      <x:c r="Q13" s="114"/>
      <x:c r="R13" s="114"/>
      <x:c r="S13" s="114"/>
      <x:c r="T13" s="114"/>
      <x:c r="U13" s="114"/>
      <x:c r="V13" s="114"/>
      <x:c r="W13" s="114"/>
      <x:c r="X13" s="114"/>
      <x:c r="Y13" s="114"/>
      <x:c r="Z13" s="114"/>
    </x:row>
    <x:row r="14">
      <x:c r="A14" s="151" t="str">
        <x:v>Origem</x:v>
      </x:c>
      <x:c r="B14" s="152" t="str">
        <x:v>Médico/escola/Google/Instagram/indicação/outro</x:v>
      </x:c>
      <x:c r="C14" s="152" t="str">
        <x:v>Canal</x:v>
      </x:c>
      <x:c r="D14" s="152" t="str">
        <x:v>Aquisição</x:v>
      </x:c>
      <x:c r="E14" s="152" t="str">
        <x:v>Administrativo</x:v>
      </x:c>
      <x:c r="F14" s="133" t="str">
        <x:v>Sim</x:v>
      </x:c>
      <x:c r="G14" s="114"/>
      <x:c r="H14" s="114"/>
      <x:c r="I14" s="114"/>
      <x:c r="J14" s="114"/>
      <x:c r="K14" s="114"/>
      <x:c r="L14" s="114"/>
      <x:c r="M14" s="114"/>
      <x:c r="N14" s="114"/>
      <x:c r="O14" s="114"/>
      <x:c r="P14" s="114"/>
      <x:c r="Q14" s="114"/>
      <x:c r="R14" s="114"/>
      <x:c r="S14" s="114"/>
      <x:c r="T14" s="114"/>
      <x:c r="U14" s="114"/>
      <x:c r="V14" s="114"/>
      <x:c r="W14" s="114"/>
      <x:c r="X14" s="114"/>
      <x:c r="Y14" s="114"/>
      <x:c r="Z14" s="114"/>
    </x:row>
    <x:row r="15">
      <x:c r="A15" s="151" t="str">
        <x:v>Pagador</x:v>
      </x:c>
      <x:c r="B15" s="152" t="str">
        <x:v>Particular/plano/reembolso/outro</x:v>
      </x:c>
      <x:c r="C15" s="152" t="str">
        <x:v>Acesso financeiro</x:v>
      </x:c>
      <x:c r="D15" s="152" t="str">
        <x:v>Acesso/pagamento</x:v>
      </x:c>
      <x:c r="E15" s="152" t="str">
        <x:v>Sem nº de carteirinha</x:v>
      </x:c>
      <x:c r="F15" s="133" t="str">
        <x:v>Sim</x:v>
      </x:c>
      <x:c r="G15" s="114"/>
      <x:c r="H15" s="114"/>
      <x:c r="I15" s="114"/>
      <x:c r="J15" s="114"/>
      <x:c r="K15" s="114"/>
      <x:c r="L15" s="114"/>
      <x:c r="M15" s="114"/>
      <x:c r="N15" s="114"/>
      <x:c r="O15" s="114"/>
      <x:c r="P15" s="114"/>
      <x:c r="Q15" s="114"/>
      <x:c r="R15" s="114"/>
      <x:c r="S15" s="114"/>
      <x:c r="T15" s="114"/>
      <x:c r="U15" s="114"/>
      <x:c r="V15" s="114"/>
      <x:c r="W15" s="114"/>
      <x:c r="X15" s="114"/>
      <x:c r="Y15" s="114"/>
      <x:c r="Z15" s="114"/>
    </x:row>
    <x:row r="16">
      <x:c r="A16" s="151" t="str">
        <x:v>Resultado</x:v>
      </x:c>
      <x:c r="B16" s="152" t="str">
        <x:v>Agendou/perdeu/pendente</x:v>
      </x:c>
      <x:c r="C16" s="152" t="str">
        <x:v>Conversão real</x:v>
      </x:c>
      <x:c r="D16" s="152" t="str">
        <x:v>Taxa de procura</x:v>
      </x:c>
      <x:c r="E16" s="152" t="str">
        <x:v>Administrativo</x:v>
      </x:c>
      <x:c r="F16" s="133" t="str">
        <x:v>Sim</x:v>
      </x:c>
      <x:c r="G16" s="114"/>
      <x:c r="H16" s="114"/>
      <x:c r="I16" s="114"/>
      <x:c r="J16" s="114"/>
      <x:c r="K16" s="114"/>
      <x:c r="L16" s="114"/>
      <x:c r="M16" s="114"/>
      <x:c r="N16" s="114"/>
      <x:c r="O16" s="114"/>
      <x:c r="P16" s="114"/>
      <x:c r="Q16" s="114"/>
      <x:c r="R16" s="114"/>
      <x:c r="S16" s="114"/>
      <x:c r="T16" s="114"/>
      <x:c r="U16" s="114"/>
      <x:c r="V16" s="114"/>
      <x:c r="W16" s="114"/>
      <x:c r="X16" s="114"/>
      <x:c r="Y16" s="114"/>
      <x:c r="Z16" s="114"/>
    </x:row>
    <x:row r="17">
      <x:c r="A17" s="154" t="str">
        <x:v>Motivo da perda</x:v>
      </x:c>
      <x:c r="B17" s="155" t="str">
        <x:v>Preço/prazo/profissional/escopo/outro</x:v>
      </x:c>
      <x:c r="C17" s="155" t="str">
        <x:v>Prioridade comercial</x:v>
      </x:c>
      <x:c r="D17" s="155" t="str">
        <x:v>Premissas do funil</x:v>
      </x:c>
      <x:c r="E17" s="155" t="str">
        <x:v>Sem texto livre quando possível</x:v>
      </x:c>
      <x:c r="F17" s="136" t="str">
        <x:v>Se perdeu</x:v>
      </x:c>
      <x:c r="G17" s="114"/>
      <x:c r="H17" s="114"/>
      <x:c r="I17" s="114"/>
      <x:c r="J17" s="114"/>
      <x:c r="K17" s="114"/>
      <x:c r="L17" s="114"/>
      <x:c r="M17" s="114"/>
      <x:c r="N17" s="114"/>
      <x:c r="O17" s="114"/>
      <x:c r="P17" s="114"/>
      <x:c r="Q17" s="114"/>
      <x:c r="R17" s="114"/>
      <x:c r="S17" s="114"/>
      <x:c r="T17" s="114"/>
      <x:c r="U17" s="114"/>
      <x:c r="V17" s="114"/>
      <x:c r="W17" s="114"/>
      <x:c r="X17" s="114"/>
      <x:c r="Y17" s="114"/>
      <x:c r="Z17" s="114"/>
    </x:row>
    <x:row r="18">
      <x:c r="A18" s="152"/>
      <x:c r="B18" s="152"/>
      <x:c r="C18" s="152"/>
      <x:c r="D18" s="152"/>
      <x:c r="E18" s="152"/>
      <x:c r="F18" s="152"/>
      <x:c r="G18" s="114"/>
      <x:c r="H18" s="114"/>
      <x:c r="I18" s="114"/>
      <x:c r="J18" s="114"/>
      <x:c r="K18" s="114"/>
      <x:c r="L18" s="114"/>
      <x:c r="M18" s="114"/>
      <x:c r="N18" s="114"/>
      <x:c r="O18" s="114"/>
      <x:c r="P18" s="114"/>
      <x:c r="Q18" s="114"/>
      <x:c r="R18" s="114"/>
      <x:c r="S18" s="114"/>
      <x:c r="T18" s="114"/>
      <x:c r="U18" s="114"/>
      <x:c r="V18" s="114"/>
      <x:c r="W18" s="114"/>
      <x:c r="X18" s="114"/>
      <x:c r="Y18" s="114"/>
      <x:c r="Z18" s="114"/>
    </x:row>
    <x:row r="19" ht="25" customHeight="1">
      <x:c r="A19" s="111" t="str">
        <x:v>Condições de decisão</x:v>
      </x:c>
      <x:c r="B19" s="111" t="str">
        <x:v>Condições de decisão</x:v>
      </x:c>
      <x:c r="C19" s="111" t="str">
        <x:v>Condições de decisão</x:v>
      </x:c>
      <x:c r="D19" s="111" t="str">
        <x:v>Condições de decisão</x:v>
      </x:c>
      <x:c r="E19" s="111" t="str">
        <x:v>Condições de decisão</x:v>
      </x:c>
      <x:c r="F19" s="111" t="str">
        <x:v>Condições de decisão</x:v>
      </x:c>
      <x:c r="G19" s="11"/>
      <x:c r="H19" s="11"/>
      <x:c r="I19" s="11"/>
      <x:c r="J19" s="114"/>
      <x:c r="K19" s="114"/>
      <x:c r="L19" s="114"/>
      <x:c r="M19" s="114"/>
      <x:c r="N19" s="114"/>
      <x:c r="O19" s="114"/>
      <x:c r="P19" s="114"/>
      <x:c r="Q19" s="114"/>
      <x:c r="R19" s="114"/>
      <x:c r="S19" s="114"/>
      <x:c r="T19" s="114"/>
      <x:c r="U19" s="114"/>
      <x:c r="V19" s="114"/>
      <x:c r="W19" s="114"/>
      <x:c r="X19" s="114"/>
      <x:c r="Y19" s="114"/>
      <x:c r="Z19" s="114"/>
    </x:row>
    <x:row r="20" ht="15" hidden="0" customHeight="1">
      <x:c r="A20" s="22" t="str">
        <x:v>Condição observada</x:v>
      </x:c>
      <x:c r="B20" s="23" t="str">
        <x:v>Leitura</x:v>
      </x:c>
      <x:c r="C20" s="23" t="str">
        <x:v>Ação</x:v>
      </x:c>
      <x:c r="D20" s="23" t="str">
        <x:v>Indicador mínimo</x:v>
      </x:c>
      <x:c r="E20" s="24" t="str">
        <x:v>Decisão</x:v>
      </x:c>
      <x:c r="F20" s="152"/>
      <x:c r="G20" s="114"/>
      <x:c r="H20" s="114"/>
      <x:c r="I20" s="114"/>
      <x:c r="J20" s="114"/>
      <x:c r="K20" s="114"/>
      <x:c r="L20" s="114"/>
      <x:c r="M20" s="114"/>
      <x:c r="N20" s="114"/>
      <x:c r="O20" s="114"/>
      <x:c r="P20" s="114"/>
      <x:c r="Q20" s="114"/>
      <x:c r="R20" s="114"/>
      <x:c r="S20" s="114"/>
      <x:c r="T20" s="114"/>
      <x:c r="U20" s="114"/>
      <x:c r="V20" s="114"/>
      <x:c r="W20" s="114"/>
      <x:c r="X20" s="114"/>
      <x:c r="Y20" s="114"/>
      <x:c r="Z20" s="114"/>
    </x:row>
    <x:row r="21" ht="15" hidden="0" customHeight="1">
      <x:c r="A21" s="151" t="str">
        <x:v>Registro consistente</x:v>
      </x:c>
      <x:c r="B21" s="152" t="str">
        <x:v>Qualidade do registro e gargalos</x:v>
      </x:c>
      <x:c r="C21" s="152" t="str">
        <x:v>Corrigir categorias e fluxo</x:v>
      </x:c>
      <x:c r="D21" s="152" t="str">
        <x:v>≥90% dos contatos com resultado e origem</x:v>
      </x:c>
      <x:c r="E21" s="133" t="str">
        <x:v>Continuar observando</x:v>
      </x:c>
      <x:c r="F21" s="152"/>
      <x:c r="G21" s="114"/>
      <x:c r="H21" s="114"/>
      <x:c r="I21" s="114"/>
      <x:c r="J21" s="114"/>
      <x:c r="K21" s="114"/>
      <x:c r="L21" s="114"/>
      <x:c r="M21" s="114"/>
      <x:c r="N21" s="114"/>
      <x:c r="O21" s="114"/>
      <x:c r="P21" s="114"/>
      <x:c r="Q21" s="114"/>
      <x:c r="R21" s="114"/>
      <x:c r="S21" s="114"/>
      <x:c r="T21" s="114"/>
      <x:c r="U21" s="114"/>
      <x:c r="V21" s="114"/>
      <x:c r="W21" s="114"/>
      <x:c r="X21" s="114"/>
      <x:c r="Y21" s="114"/>
      <x:c r="Z21" s="114"/>
    </x:row>
    <x:row r="22" ht="15" hidden="0" customHeight="1">
      <x:c r="A22" s="151" t="str">
        <x:v>Padrão reconhecível</x:v>
      </x:c>
      <x:c r="B22" s="152" t="str">
        <x:v>Mix de primeira avaliação e reavaliação</x:v>
      </x:c>
      <x:c r="C22" s="152" t="str">
        <x:v>Ajustar oferta e triagem</x:v>
      </x:c>
      <x:c r="D22" s="152" t="str">
        <x:v>Motivos e pagador observáveis</x:v>
      </x:c>
      <x:c r="E22" s="133" t="str">
        <x:v>Manter ou mudar segmento</x:v>
      </x:c>
      <x:c r="F22" s="152"/>
      <x:c r="G22" s="114"/>
      <x:c r="H22" s="114"/>
      <x:c r="I22" s="114"/>
      <x:c r="J22" s="114"/>
      <x:c r="K22" s="114"/>
      <x:c r="L22" s="114"/>
      <x:c r="M22" s="114"/>
      <x:c r="N22" s="114"/>
      <x:c r="O22" s="114"/>
      <x:c r="P22" s="114"/>
      <x:c r="Q22" s="114"/>
      <x:c r="R22" s="114"/>
      <x:c r="S22" s="114"/>
      <x:c r="T22" s="114"/>
      <x:c r="U22" s="114"/>
      <x:c r="V22" s="114"/>
      <x:c r="W22" s="114"/>
      <x:c r="X22" s="114"/>
      <x:c r="Y22" s="114"/>
      <x:c r="Z22" s="114"/>
    </x:row>
    <x:row r="23" ht="15" hidden="0" customHeight="1">
      <x:c r="A23" s="154" t="str">
        <x:v>Decisão sustentada</x:v>
      </x:c>
      <x:c r="B23" s="155" t="str">
        <x:v>Demanda, conversão, capacidade e perdas</x:v>
      </x:c>
      <x:c r="C23" s="155" t="str">
        <x:v>Substituir premissas no modelo</x:v>
      </x:c>
      <x:c r="D23" s="155" t="str">
        <x:v>Volume suficiente para taxas direcionais</x:v>
      </x:c>
      <x:c r="E23" s="136" t="str">
        <x:v>Escalar, corrigir ou redesenhar</x:v>
      </x:c>
      <x:c r="F23" s="152"/>
      <x:c r="G23" s="114"/>
      <x:c r="H23" s="114"/>
      <x:c r="I23" s="114"/>
      <x:c r="J23" s="114"/>
      <x:c r="K23" s="114"/>
      <x:c r="L23" s="114"/>
      <x:c r="M23" s="114"/>
      <x:c r="N23" s="114"/>
      <x:c r="O23" s="114"/>
      <x:c r="P23" s="114"/>
      <x:c r="Q23" s="114"/>
      <x:c r="R23" s="114"/>
      <x:c r="S23" s="114"/>
      <x:c r="T23" s="114"/>
      <x:c r="U23" s="114"/>
      <x:c r="V23" s="114"/>
      <x:c r="W23" s="114"/>
      <x:c r="X23" s="114"/>
      <x:c r="Y23" s="114"/>
      <x:c r="Z23" s="114"/>
    </x:row>
    <x:row r="24">
      <x:c r="A24" s="114"/>
      <x:c r="B24" s="114"/>
      <x:c r="C24" s="114"/>
      <x:c r="D24" s="114"/>
      <x:c r="E24" s="114"/>
      <x:c r="F24" s="114"/>
      <x:c r="G24" s="114"/>
      <x:c r="H24" s="114"/>
      <x:c r="I24" s="114"/>
      <x:c r="J24" s="114"/>
      <x:c r="K24" s="114"/>
      <x:c r="L24" s="114"/>
      <x:c r="M24" s="114"/>
      <x:c r="N24" s="114"/>
      <x:c r="O24" s="114"/>
      <x:c r="P24" s="114"/>
      <x:c r="Q24" s="114"/>
      <x:c r="R24" s="114"/>
      <x:c r="S24" s="114"/>
      <x:c r="T24" s="114"/>
      <x:c r="U24" s="114"/>
      <x:c r="V24" s="114"/>
      <x:c r="W24" s="114"/>
      <x:c r="X24" s="114"/>
      <x:c r="Y24" s="114"/>
      <x:c r="Z24" s="114"/>
    </x:row>
    <x:row r="25">
      <x:c r="A25" s="114"/>
      <x:c r="B25" s="114"/>
      <x:c r="C25" s="114"/>
      <x:c r="D25" s="114"/>
      <x:c r="E25" s="114"/>
      <x:c r="F25" s="114"/>
      <x:c r="G25" s="114"/>
      <x:c r="H25" s="114"/>
      <x:c r="I25" s="114"/>
      <x:c r="J25" s="114"/>
      <x:c r="K25" s="114"/>
      <x:c r="L25" s="114"/>
      <x:c r="M25" s="114"/>
      <x:c r="N25" s="114"/>
      <x:c r="O25" s="114"/>
      <x:c r="P25" s="114"/>
      <x:c r="Q25" s="114"/>
      <x:c r="R25" s="114"/>
      <x:c r="S25" s="114"/>
      <x:c r="T25" s="114"/>
      <x:c r="U25" s="114"/>
      <x:c r="V25" s="114"/>
      <x:c r="W25" s="114"/>
      <x:c r="X25" s="114"/>
      <x:c r="Y25" s="114"/>
      <x:c r="Z25" s="114"/>
    </x:row>
    <x:row r="26">
      <x:c r="A26" s="114"/>
      <x:c r="B26" s="114"/>
      <x:c r="C26" s="114"/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4"/>
      <x:c r="N26" s="114"/>
      <x:c r="O26" s="114"/>
      <x:c r="P26" s="114"/>
      <x:c r="Q26" s="114"/>
      <x:c r="R26" s="114"/>
      <x:c r="S26" s="114"/>
      <x:c r="T26" s="114"/>
      <x:c r="U26" s="114"/>
      <x:c r="V26" s="114"/>
      <x:c r="W26" s="114"/>
      <x:c r="X26" s="114"/>
      <x:c r="Y26" s="114"/>
      <x:c r="Z26" s="114"/>
    </x:row>
    <x:row r="27">
      <x:c r="A27" s="114"/>
      <x:c r="B27" s="114"/>
      <x:c r="C27" s="114"/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4"/>
      <x:c r="N27" s="114"/>
      <x:c r="O27" s="114"/>
      <x:c r="P27" s="114"/>
      <x:c r="Q27" s="114"/>
      <x:c r="R27" s="114"/>
      <x:c r="S27" s="114"/>
      <x:c r="T27" s="114"/>
      <x:c r="U27" s="114"/>
      <x:c r="V27" s="114"/>
      <x:c r="W27" s="114"/>
      <x:c r="X27" s="114"/>
      <x:c r="Y27" s="114"/>
      <x:c r="Z27" s="114"/>
    </x:row>
    <x:row r="28">
      <x:c r="A28" s="114"/>
      <x:c r="B28" s="114"/>
      <x:c r="C28" s="114"/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4"/>
      <x:c r="N28" s="114"/>
      <x:c r="O28" s="114"/>
      <x:c r="P28" s="114"/>
      <x:c r="Q28" s="114"/>
      <x:c r="R28" s="114"/>
      <x:c r="S28" s="114"/>
      <x:c r="T28" s="114"/>
      <x:c r="U28" s="114"/>
      <x:c r="V28" s="114"/>
      <x:c r="W28" s="114"/>
      <x:c r="X28" s="114"/>
      <x:c r="Y28" s="114"/>
      <x:c r="Z28" s="114"/>
    </x:row>
    <x:row r="29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4"/>
      <x:c r="N29" s="114"/>
      <x:c r="O29" s="114"/>
      <x:c r="P29" s="114"/>
      <x:c r="Q29" s="114"/>
      <x:c r="R29" s="114"/>
      <x:c r="S29" s="114"/>
      <x:c r="T29" s="114"/>
      <x:c r="U29" s="114"/>
      <x:c r="V29" s="114"/>
      <x:c r="W29" s="114"/>
      <x:c r="X29" s="114"/>
      <x:c r="Y29" s="114"/>
      <x:c r="Z29" s="114"/>
    </x:row>
    <x:row r="30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4"/>
      <x:c r="N30" s="114"/>
      <x:c r="O30" s="114"/>
      <x:c r="P30" s="114"/>
      <x:c r="Q30" s="114"/>
      <x:c r="R30" s="114"/>
      <x:c r="S30" s="114"/>
      <x:c r="T30" s="114"/>
      <x:c r="U30" s="114"/>
      <x:c r="V30" s="114"/>
      <x:c r="W30" s="114"/>
      <x:c r="X30" s="114"/>
      <x:c r="Y30" s="114"/>
      <x:c r="Z30" s="114"/>
    </x:row>
    <x:row r="3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4"/>
      <x:c r="N31" s="114"/>
      <x:c r="O31" s="114"/>
      <x:c r="P31" s="114"/>
      <x:c r="Q31" s="114"/>
      <x:c r="R31" s="114"/>
      <x:c r="S31" s="114"/>
      <x:c r="T31" s="114"/>
      <x:c r="U31" s="114"/>
      <x:c r="V31" s="114"/>
      <x:c r="W31" s="114"/>
      <x:c r="X31" s="114"/>
      <x:c r="Y31" s="114"/>
      <x:c r="Z31" s="114"/>
    </x:row>
    <x:row r="32">
      <x:c r="A32" s="114"/>
      <x:c r="B32" s="114"/>
      <x:c r="C32" s="114"/>
      <x:c r="D32" s="114"/>
      <x:c r="E32" s="114"/>
      <x:c r="F32" s="114"/>
      <x:c r="G32" s="114"/>
      <x:c r="H32" s="114"/>
      <x:c r="I32" s="114"/>
      <x:c r="J32" s="114"/>
      <x:c r="K32" s="114"/>
      <x:c r="L32" s="114"/>
      <x:c r="M32" s="114"/>
      <x:c r="N32" s="114"/>
      <x:c r="O32" s="114"/>
      <x:c r="P32" s="114"/>
      <x:c r="Q32" s="114"/>
      <x:c r="R32" s="114"/>
      <x:c r="S32" s="114"/>
      <x:c r="T32" s="114"/>
      <x:c r="U32" s="114"/>
      <x:c r="V32" s="114"/>
      <x:c r="W32" s="114"/>
      <x:c r="X32" s="114"/>
      <x:c r="Y32" s="114"/>
      <x:c r="Z32" s="114"/>
    </x:row>
    <x:row r="33">
      <x:c r="A33" s="114"/>
      <x:c r="B33" s="114"/>
      <x:c r="C33" s="114"/>
      <x:c r="D33" s="114"/>
      <x:c r="E33" s="114"/>
      <x:c r="F33" s="114"/>
      <x:c r="G33" s="114"/>
      <x:c r="H33" s="114"/>
      <x:c r="I33" s="114"/>
      <x:c r="J33" s="114"/>
      <x:c r="K33" s="114"/>
      <x:c r="L33" s="114"/>
      <x:c r="M33" s="114"/>
      <x:c r="N33" s="114"/>
      <x:c r="O33" s="114"/>
      <x:c r="P33" s="114"/>
      <x:c r="Q33" s="114"/>
      <x:c r="R33" s="114"/>
      <x:c r="S33" s="114"/>
      <x:c r="T33" s="114"/>
      <x:c r="U33" s="114"/>
      <x:c r="V33" s="114"/>
      <x:c r="W33" s="114"/>
      <x:c r="X33" s="114"/>
      <x:c r="Y33" s="114"/>
      <x:c r="Z33" s="114"/>
    </x:row>
    <x:row r="34">
      <x:c r="A34" s="114"/>
      <x:c r="B34" s="114"/>
      <x:c r="C34" s="114"/>
      <x:c r="D34" s="114"/>
      <x:c r="E34" s="114"/>
      <x:c r="F34" s="114"/>
      <x:c r="G34" s="114"/>
      <x:c r="H34" s="114"/>
      <x:c r="I34" s="114"/>
      <x:c r="J34" s="114"/>
      <x:c r="K34" s="114"/>
      <x:c r="L34" s="114"/>
      <x:c r="M34" s="114"/>
      <x:c r="N34" s="114"/>
      <x:c r="O34" s="114"/>
      <x:c r="P34" s="114"/>
      <x:c r="Q34" s="114"/>
      <x:c r="R34" s="114"/>
      <x:c r="S34" s="114"/>
      <x:c r="T34" s="114"/>
      <x:c r="U34" s="114"/>
      <x:c r="V34" s="114"/>
      <x:c r="W34" s="114"/>
      <x:c r="X34" s="114"/>
      <x:c r="Y34" s="114"/>
      <x:c r="Z34" s="114"/>
    </x:row>
    <x:row r="35">
      <x:c r="A35" s="114"/>
      <x:c r="B35" s="114"/>
      <x:c r="C35" s="114"/>
      <x:c r="D35" s="114"/>
      <x:c r="E35" s="114"/>
      <x:c r="F35" s="114"/>
      <x:c r="G35" s="114"/>
      <x:c r="H35" s="114"/>
      <x:c r="I35" s="114"/>
      <x:c r="J35" s="114"/>
      <x:c r="K35" s="114"/>
      <x:c r="L35" s="114"/>
      <x:c r="M35" s="114"/>
      <x:c r="N35" s="114"/>
      <x:c r="O35" s="114"/>
      <x:c r="P35" s="114"/>
      <x:c r="Q35" s="114"/>
      <x:c r="R35" s="114"/>
      <x:c r="S35" s="114"/>
      <x:c r="T35" s="114"/>
      <x:c r="U35" s="114"/>
      <x:c r="V35" s="114"/>
      <x:c r="W35" s="114"/>
      <x:c r="X35" s="114"/>
      <x:c r="Y35" s="114"/>
      <x:c r="Z35" s="114"/>
    </x:row>
    <x:row r="36">
      <x:c r="A36" s="114"/>
      <x:c r="B36" s="114"/>
      <x:c r="C36" s="114"/>
      <x:c r="D36" s="114"/>
      <x:c r="E36" s="114"/>
      <x:c r="F36" s="114"/>
      <x:c r="G36" s="114"/>
      <x:c r="H36" s="114"/>
      <x:c r="I36" s="114"/>
      <x:c r="J36" s="114"/>
      <x:c r="K36" s="114"/>
      <x:c r="L36" s="114"/>
      <x:c r="M36" s="114"/>
      <x:c r="N36" s="114"/>
      <x:c r="O36" s="114"/>
      <x:c r="P36" s="114"/>
      <x:c r="Q36" s="114"/>
      <x:c r="R36" s="114"/>
      <x:c r="S36" s="114"/>
      <x:c r="T36" s="114"/>
      <x:c r="U36" s="114"/>
      <x:c r="V36" s="114"/>
      <x:c r="W36" s="114"/>
      <x:c r="X36" s="114"/>
      <x:c r="Y36" s="114"/>
      <x:c r="Z36" s="114"/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  <x:c r="R37" s="114"/>
      <x:c r="S37" s="114"/>
      <x:c r="T37" s="114"/>
      <x:c r="U37" s="114"/>
      <x:c r="V37" s="114"/>
      <x:c r="W37" s="114"/>
      <x:c r="X37" s="114"/>
      <x:c r="Y37" s="114"/>
      <x:c r="Z37" s="114"/>
    </x:row>
    <x:row r="38">
      <x:c r="A38" s="114"/>
      <x:c r="B38" s="114"/>
      <x:c r="C38" s="114"/>
      <x:c r="D38" s="114"/>
      <x:c r="E38" s="114"/>
      <x:c r="F38" s="114"/>
      <x:c r="G38" s="114"/>
      <x:c r="H38" s="114"/>
      <x:c r="I38" s="114"/>
      <x:c r="J38" s="114"/>
      <x:c r="K38" s="114"/>
      <x:c r="L38" s="114"/>
      <x:c r="M38" s="114"/>
      <x:c r="N38" s="114"/>
      <x:c r="O38" s="114"/>
      <x:c r="P38" s="114"/>
      <x:c r="Q38" s="114"/>
      <x:c r="R38" s="114"/>
      <x:c r="S38" s="114"/>
      <x:c r="T38" s="114"/>
      <x:c r="U38" s="114"/>
      <x:c r="V38" s="114"/>
      <x:c r="W38" s="114"/>
      <x:c r="X38" s="114"/>
      <x:c r="Y38" s="114"/>
      <x:c r="Z38" s="114"/>
    </x:row>
    <x:row r="39">
      <x:c r="A39" s="114"/>
      <x:c r="B39" s="114"/>
      <x:c r="C39" s="114"/>
      <x:c r="D39" s="114"/>
      <x:c r="E39" s="114"/>
      <x:c r="F39" s="114"/>
      <x:c r="G39" s="114"/>
      <x:c r="H39" s="114"/>
      <x:c r="I39" s="114"/>
      <x:c r="J39" s="114"/>
      <x:c r="K39" s="114"/>
      <x:c r="L39" s="114"/>
      <x:c r="M39" s="114"/>
      <x:c r="N39" s="114"/>
      <x:c r="O39" s="114"/>
      <x:c r="P39" s="114"/>
      <x:c r="Q39" s="114"/>
      <x:c r="R39" s="114"/>
      <x:c r="S39" s="114"/>
      <x:c r="T39" s="114"/>
      <x:c r="U39" s="114"/>
      <x:c r="V39" s="114"/>
      <x:c r="W39" s="114"/>
      <x:c r="X39" s="114"/>
      <x:c r="Y39" s="114"/>
      <x:c r="Z39" s="114"/>
    </x:row>
    <x:row r="40">
      <x:c r="A40" s="114"/>
      <x:c r="B40" s="114"/>
      <x:c r="C40" s="114"/>
      <x:c r="D40" s="114"/>
      <x:c r="E40" s="114"/>
      <x:c r="F40" s="114"/>
      <x:c r="G40" s="114"/>
      <x:c r="H40" s="114"/>
      <x:c r="I40" s="114"/>
      <x:c r="J40" s="114"/>
      <x:c r="K40" s="114"/>
      <x:c r="L40" s="114"/>
      <x:c r="M40" s="114"/>
      <x:c r="N40" s="114"/>
      <x:c r="O40" s="114"/>
      <x:c r="P40" s="114"/>
      <x:c r="Q40" s="114"/>
      <x:c r="R40" s="114"/>
      <x:c r="S40" s="114"/>
      <x:c r="T40" s="114"/>
      <x:c r="U40" s="114"/>
      <x:c r="V40" s="114"/>
      <x:c r="W40" s="114"/>
      <x:c r="X40" s="114"/>
      <x:c r="Y40" s="114"/>
      <x:c r="Z40" s="114"/>
    </x:row>
    <x:row r="41">
      <x:c r="A41" s="114"/>
      <x:c r="B41" s="114"/>
      <x:c r="C41" s="114"/>
      <x:c r="D41" s="114"/>
      <x:c r="E41" s="114"/>
      <x:c r="F41" s="114"/>
      <x:c r="G41" s="114"/>
      <x:c r="H41" s="114"/>
      <x:c r="I41" s="114"/>
      <x:c r="J41" s="114"/>
      <x:c r="K41" s="114"/>
      <x:c r="L41" s="114"/>
      <x:c r="M41" s="114"/>
      <x:c r="N41" s="114"/>
      <x:c r="O41" s="114"/>
      <x:c r="P41" s="114"/>
      <x:c r="Q41" s="114"/>
      <x:c r="R41" s="114"/>
      <x:c r="S41" s="114"/>
      <x:c r="T41" s="114"/>
      <x:c r="U41" s="114"/>
      <x:c r="V41" s="114"/>
      <x:c r="W41" s="114"/>
      <x:c r="X41" s="114"/>
      <x:c r="Y41" s="114"/>
      <x:c r="Z41" s="114"/>
    </x:row>
    <x:row r="42">
      <x:c r="A42" s="114"/>
      <x:c r="B42" s="114"/>
      <x:c r="C42" s="114"/>
      <x:c r="D42" s="114"/>
      <x:c r="E42" s="114"/>
      <x:c r="F42" s="114"/>
      <x:c r="G42" s="114"/>
      <x:c r="H42" s="114"/>
      <x:c r="I42" s="114"/>
      <x:c r="J42" s="114"/>
      <x:c r="K42" s="114"/>
      <x:c r="L42" s="114"/>
      <x:c r="M42" s="114"/>
      <x:c r="N42" s="114"/>
      <x:c r="O42" s="114"/>
      <x:c r="P42" s="114"/>
      <x:c r="Q42" s="114"/>
      <x:c r="R42" s="114"/>
      <x:c r="S42" s="114"/>
      <x:c r="T42" s="114"/>
      <x:c r="U42" s="114"/>
      <x:c r="V42" s="114"/>
      <x:c r="W42" s="114"/>
      <x:c r="X42" s="114"/>
      <x:c r="Y42" s="114"/>
      <x:c r="Z42" s="114"/>
    </x:row>
    <x:row r="43">
      <x:c r="A43" s="114"/>
      <x:c r="B43" s="114"/>
      <x:c r="C43" s="114"/>
      <x:c r="D43" s="114"/>
      <x:c r="E43" s="114"/>
      <x:c r="F43" s="114"/>
      <x:c r="G43" s="114"/>
      <x:c r="H43" s="114"/>
      <x:c r="I43" s="114"/>
      <x:c r="J43" s="114"/>
      <x:c r="K43" s="114"/>
      <x:c r="L43" s="114"/>
      <x:c r="M43" s="114"/>
      <x:c r="N43" s="114"/>
      <x:c r="O43" s="114"/>
      <x:c r="P43" s="114"/>
      <x:c r="Q43" s="114"/>
      <x:c r="R43" s="114"/>
      <x:c r="S43" s="114"/>
      <x:c r="T43" s="114"/>
      <x:c r="U43" s="114"/>
      <x:c r="V43" s="114"/>
      <x:c r="W43" s="114"/>
      <x:c r="X43" s="114"/>
      <x:c r="Y43" s="114"/>
      <x:c r="Z43" s="114"/>
    </x:row>
    <x:row r="44">
      <x:c r="A44" s="114"/>
      <x:c r="B44" s="114"/>
      <x:c r="C44" s="114"/>
      <x:c r="D44" s="114"/>
      <x:c r="E44" s="114"/>
      <x:c r="F44" s="114"/>
      <x:c r="G44" s="114"/>
      <x:c r="H44" s="114"/>
      <x:c r="I44" s="114"/>
      <x:c r="J44" s="114"/>
      <x:c r="K44" s="114"/>
      <x:c r="L44" s="114"/>
      <x:c r="M44" s="114"/>
      <x:c r="N44" s="114"/>
      <x:c r="O44" s="114"/>
      <x:c r="P44" s="114"/>
      <x:c r="Q44" s="114"/>
      <x:c r="R44" s="114"/>
      <x:c r="S44" s="114"/>
      <x:c r="T44" s="114"/>
      <x:c r="U44" s="114"/>
      <x:c r="V44" s="114"/>
      <x:c r="W44" s="114"/>
      <x:c r="X44" s="114"/>
      <x:c r="Y44" s="114"/>
      <x:c r="Z44" s="114"/>
    </x:row>
    <x:row r="45">
      <x:c r="A45" s="114"/>
      <x:c r="B45" s="114"/>
      <x:c r="C45" s="114"/>
      <x:c r="D45" s="114"/>
      <x:c r="E45" s="114"/>
      <x:c r="F45" s="114"/>
      <x:c r="G45" s="114"/>
      <x:c r="H45" s="114"/>
      <x:c r="I45" s="114"/>
      <x:c r="J45" s="114"/>
      <x:c r="K45" s="114"/>
      <x:c r="L45" s="114"/>
      <x:c r="M45" s="114"/>
      <x:c r="N45" s="114"/>
      <x:c r="O45" s="114"/>
      <x:c r="P45" s="114"/>
      <x:c r="Q45" s="114"/>
      <x:c r="R45" s="114"/>
      <x:c r="S45" s="114"/>
      <x:c r="T45" s="114"/>
      <x:c r="U45" s="114"/>
      <x:c r="V45" s="114"/>
      <x:c r="W45" s="114"/>
      <x:c r="X45" s="114"/>
      <x:c r="Y45" s="114"/>
      <x:c r="Z45" s="114"/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  <x:c r="R46" s="114"/>
      <x:c r="S46" s="114"/>
      <x:c r="T46" s="114"/>
      <x:c r="U46" s="114"/>
      <x:c r="V46" s="114"/>
      <x:c r="W46" s="114"/>
      <x:c r="X46" s="114"/>
      <x:c r="Y46" s="114"/>
      <x:c r="Z46" s="114"/>
    </x:row>
    <x:row r="47">
      <x:c r="A47" s="114"/>
      <x:c r="B47" s="114"/>
      <x:c r="C47" s="114"/>
      <x:c r="D47" s="114"/>
      <x:c r="E47" s="114"/>
      <x:c r="F47" s="114"/>
      <x:c r="G47" s="114"/>
      <x:c r="H47" s="114"/>
      <x:c r="I47" s="114"/>
      <x:c r="J47" s="114"/>
      <x:c r="K47" s="114"/>
      <x:c r="L47" s="114"/>
      <x:c r="M47" s="114"/>
      <x:c r="N47" s="114"/>
      <x:c r="O47" s="114"/>
      <x:c r="P47" s="114"/>
      <x:c r="Q47" s="114"/>
      <x:c r="R47" s="114"/>
      <x:c r="S47" s="114"/>
      <x:c r="T47" s="114"/>
      <x:c r="U47" s="114"/>
      <x:c r="V47" s="114"/>
      <x:c r="W47" s="114"/>
      <x:c r="X47" s="114"/>
      <x:c r="Y47" s="114"/>
      <x:c r="Z47" s="114"/>
    </x:row>
    <x:row r="48">
      <x:c r="A48" s="114"/>
      <x:c r="B48" s="114"/>
      <x:c r="C48" s="114"/>
      <x:c r="D48" s="114"/>
      <x:c r="E48" s="114"/>
      <x:c r="F48" s="114"/>
      <x:c r="G48" s="114"/>
      <x:c r="H48" s="114"/>
      <x:c r="I48" s="114"/>
      <x:c r="J48" s="114"/>
      <x:c r="K48" s="114"/>
      <x:c r="L48" s="114"/>
      <x:c r="M48" s="114"/>
      <x:c r="N48" s="114"/>
      <x:c r="O48" s="114"/>
      <x:c r="P48" s="114"/>
      <x:c r="Q48" s="114"/>
      <x:c r="R48" s="114"/>
      <x:c r="S48" s="114"/>
      <x:c r="T48" s="114"/>
      <x:c r="U48" s="114"/>
      <x:c r="V48" s="114"/>
      <x:c r="W48" s="114"/>
      <x:c r="X48" s="114"/>
      <x:c r="Y48" s="114"/>
      <x:c r="Z48" s="114"/>
    </x:row>
    <x:row r="49">
      <x:c r="A49" s="114"/>
      <x:c r="B49" s="114"/>
      <x:c r="C49" s="114"/>
      <x:c r="D49" s="114"/>
      <x:c r="E49" s="114"/>
      <x:c r="F49" s="114"/>
      <x:c r="G49" s="114"/>
      <x:c r="H49" s="114"/>
      <x:c r="I49" s="114"/>
      <x:c r="J49" s="114"/>
      <x:c r="K49" s="114"/>
      <x:c r="L49" s="114"/>
      <x:c r="M49" s="114"/>
      <x:c r="N49" s="114"/>
      <x:c r="O49" s="114"/>
      <x:c r="P49" s="114"/>
      <x:c r="Q49" s="114"/>
      <x:c r="R49" s="114"/>
      <x:c r="S49" s="114"/>
      <x:c r="T49" s="114"/>
      <x:c r="U49" s="114"/>
      <x:c r="V49" s="114"/>
      <x:c r="W49" s="114"/>
      <x:c r="X49" s="114"/>
      <x:c r="Y49" s="114"/>
      <x:c r="Z49" s="114"/>
    </x:row>
    <x:row r="50">
      <x:c r="A50" s="114"/>
      <x:c r="B50" s="114"/>
      <x:c r="C50" s="114"/>
      <x:c r="D50" s="114"/>
      <x:c r="E50" s="114"/>
      <x:c r="F50" s="114"/>
      <x:c r="G50" s="114"/>
      <x:c r="H50" s="114"/>
      <x:c r="I50" s="114"/>
      <x:c r="J50" s="114"/>
      <x:c r="K50" s="114"/>
      <x:c r="L50" s="114"/>
      <x:c r="M50" s="114"/>
      <x:c r="N50" s="114"/>
      <x:c r="O50" s="114"/>
      <x:c r="P50" s="114"/>
      <x:c r="Q50" s="114"/>
      <x:c r="R50" s="114"/>
      <x:c r="S50" s="114"/>
      <x:c r="T50" s="114"/>
      <x:c r="U50" s="114"/>
      <x:c r="V50" s="114"/>
      <x:c r="W50" s="114"/>
      <x:c r="X50" s="114"/>
      <x:c r="Y50" s="114"/>
      <x:c r="Z50" s="114"/>
    </x:row>
    <x:row r="51">
      <x:c r="A51" s="114"/>
      <x:c r="B51" s="114"/>
      <x:c r="C51" s="114"/>
      <x:c r="D51" s="114"/>
      <x:c r="E51" s="114"/>
      <x:c r="F51" s="114"/>
      <x:c r="G51" s="114"/>
      <x:c r="H51" s="114"/>
      <x:c r="I51" s="114"/>
      <x:c r="J51" s="114"/>
      <x:c r="K51" s="114"/>
      <x:c r="L51" s="114"/>
      <x:c r="M51" s="114"/>
      <x:c r="N51" s="114"/>
      <x:c r="O51" s="114"/>
      <x:c r="P51" s="114"/>
      <x:c r="Q51" s="114"/>
      <x:c r="R51" s="114"/>
      <x:c r="S51" s="114"/>
      <x:c r="T51" s="114"/>
      <x:c r="U51" s="114"/>
      <x:c r="V51" s="114"/>
      <x:c r="W51" s="114"/>
      <x:c r="X51" s="114"/>
      <x:c r="Y51" s="114"/>
      <x:c r="Z51" s="114"/>
    </x:row>
    <x:row r="52">
      <x:c r="A52" s="114"/>
      <x:c r="B52" s="114"/>
      <x:c r="C52" s="114"/>
      <x:c r="D52" s="114"/>
      <x:c r="E52" s="114"/>
      <x:c r="F52" s="114"/>
      <x:c r="G52" s="114"/>
      <x:c r="H52" s="114"/>
      <x:c r="I52" s="114"/>
      <x:c r="J52" s="114"/>
      <x:c r="K52" s="114"/>
      <x:c r="L52" s="114"/>
      <x:c r="M52" s="114"/>
      <x:c r="N52" s="114"/>
      <x:c r="O52" s="114"/>
      <x:c r="P52" s="114"/>
      <x:c r="Q52" s="114"/>
      <x:c r="R52" s="114"/>
      <x:c r="S52" s="114"/>
      <x:c r="T52" s="114"/>
      <x:c r="U52" s="114"/>
      <x:c r="V52" s="114"/>
      <x:c r="W52" s="114"/>
      <x:c r="X52" s="114"/>
      <x:c r="Y52" s="114"/>
      <x:c r="Z52" s="114"/>
    </x:row>
    <x:row r="53">
      <x:c r="A53" s="114"/>
      <x:c r="B53" s="114"/>
      <x:c r="C53" s="114"/>
      <x:c r="D53" s="114"/>
      <x:c r="E53" s="114"/>
      <x:c r="F53" s="114"/>
      <x:c r="G53" s="114"/>
      <x:c r="H53" s="114"/>
      <x:c r="I53" s="114"/>
      <x:c r="J53" s="114"/>
      <x:c r="K53" s="114"/>
      <x:c r="L53" s="114"/>
      <x:c r="M53" s="114"/>
      <x:c r="N53" s="114"/>
      <x:c r="O53" s="114"/>
      <x:c r="P53" s="114"/>
      <x:c r="Q53" s="114"/>
      <x:c r="R53" s="114"/>
      <x:c r="S53" s="114"/>
      <x:c r="T53" s="114"/>
      <x:c r="U53" s="114"/>
      <x:c r="V53" s="114"/>
      <x:c r="W53" s="114"/>
      <x:c r="X53" s="114"/>
      <x:c r="Y53" s="114"/>
      <x:c r="Z53" s="114"/>
    </x:row>
    <x:row r="54">
      <x:c r="A54" s="114"/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  <x:c r="O54" s="114"/>
      <x:c r="P54" s="114"/>
      <x:c r="Q54" s="114"/>
      <x:c r="R54" s="114"/>
      <x:c r="S54" s="114"/>
      <x:c r="T54" s="114"/>
      <x:c r="U54" s="114"/>
      <x:c r="V54" s="114"/>
      <x:c r="W54" s="114"/>
      <x:c r="X54" s="114"/>
      <x:c r="Y54" s="114"/>
      <x:c r="Z54" s="114"/>
    </x:row>
    <x:row r="55">
      <x:c r="A55" s="114"/>
      <x:c r="B55" s="114"/>
      <x:c r="C55" s="114"/>
      <x:c r="D55" s="114"/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  <x:c r="O55" s="114"/>
      <x:c r="P55" s="114"/>
      <x:c r="Q55" s="114"/>
      <x:c r="R55" s="114"/>
      <x:c r="S55" s="114"/>
      <x:c r="T55" s="114"/>
      <x:c r="U55" s="114"/>
      <x:c r="V55" s="114"/>
      <x:c r="W55" s="114"/>
      <x:c r="X55" s="114"/>
      <x:c r="Y55" s="114"/>
      <x:c r="Z55" s="114"/>
    </x:row>
    <x:row r="56">
      <x:c r="A56" s="114"/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14"/>
      <x:c r="L56" s="114"/>
      <x:c r="M56" s="114"/>
      <x:c r="N56" s="114"/>
      <x:c r="O56" s="114"/>
      <x:c r="P56" s="114"/>
      <x:c r="Q56" s="114"/>
      <x:c r="R56" s="114"/>
      <x:c r="S56" s="114"/>
      <x:c r="T56" s="114"/>
      <x:c r="U56" s="114"/>
      <x:c r="V56" s="114"/>
      <x:c r="W56" s="114"/>
      <x:c r="X56" s="114"/>
      <x:c r="Y56" s="114"/>
      <x:c r="Z56" s="114"/>
    </x:row>
    <x:row r="57">
      <x:c r="A57" s="114"/>
      <x:c r="B57" s="114"/>
      <x:c r="C57" s="114"/>
      <x:c r="D57" s="114"/>
      <x:c r="E57" s="114"/>
      <x:c r="F57" s="114"/>
      <x:c r="G57" s="114"/>
      <x:c r="H57" s="114"/>
      <x:c r="I57" s="114"/>
      <x:c r="J57" s="114"/>
      <x:c r="K57" s="114"/>
      <x:c r="L57" s="114"/>
      <x:c r="M57" s="114"/>
      <x:c r="N57" s="114"/>
      <x:c r="O57" s="114"/>
      <x:c r="P57" s="114"/>
      <x:c r="Q57" s="114"/>
      <x:c r="R57" s="114"/>
      <x:c r="S57" s="114"/>
      <x:c r="T57" s="114"/>
      <x:c r="U57" s="114"/>
      <x:c r="V57" s="114"/>
      <x:c r="W57" s="114"/>
      <x:c r="X57" s="114"/>
      <x:c r="Y57" s="114"/>
      <x:c r="Z57" s="114"/>
    </x:row>
    <x:row r="58">
      <x:c r="A58" s="114"/>
      <x:c r="B58" s="114"/>
      <x:c r="C58" s="114"/>
      <x:c r="D58" s="114"/>
      <x:c r="E58" s="114"/>
      <x:c r="F58" s="114"/>
      <x:c r="G58" s="114"/>
      <x:c r="H58" s="114"/>
      <x:c r="I58" s="114"/>
      <x:c r="J58" s="114"/>
      <x:c r="K58" s="114"/>
      <x:c r="L58" s="114"/>
      <x:c r="M58" s="114"/>
      <x:c r="N58" s="114"/>
      <x:c r="O58" s="114"/>
      <x:c r="P58" s="114"/>
      <x:c r="Q58" s="114"/>
      <x:c r="R58" s="114"/>
      <x:c r="S58" s="114"/>
      <x:c r="T58" s="114"/>
      <x:c r="U58" s="114"/>
      <x:c r="V58" s="114"/>
      <x:c r="W58" s="114"/>
      <x:c r="X58" s="114"/>
      <x:c r="Y58" s="114"/>
      <x:c r="Z58" s="114"/>
    </x:row>
    <x:row r="59">
      <x:c r="A59" s="114"/>
      <x:c r="B59" s="114"/>
      <x:c r="C59" s="114"/>
      <x:c r="D59" s="114"/>
      <x:c r="E59" s="114"/>
      <x:c r="F59" s="114"/>
      <x:c r="G59" s="114"/>
      <x:c r="H59" s="114"/>
      <x:c r="I59" s="114"/>
      <x:c r="J59" s="114"/>
      <x:c r="K59" s="114"/>
      <x:c r="L59" s="114"/>
      <x:c r="M59" s="114"/>
      <x:c r="N59" s="114"/>
      <x:c r="O59" s="114"/>
      <x:c r="P59" s="114"/>
      <x:c r="Q59" s="114"/>
      <x:c r="R59" s="114"/>
      <x:c r="S59" s="114"/>
      <x:c r="T59" s="114"/>
      <x:c r="U59" s="114"/>
      <x:c r="V59" s="114"/>
      <x:c r="W59" s="114"/>
      <x:c r="X59" s="114"/>
      <x:c r="Y59" s="114"/>
      <x:c r="Z59" s="114"/>
    </x:row>
    <x:row r="60">
      <x:c r="A60" s="114"/>
      <x:c r="B60" s="114"/>
      <x:c r="C60" s="114"/>
      <x:c r="D60" s="114"/>
      <x:c r="E60" s="114"/>
      <x:c r="F60" s="114"/>
      <x:c r="G60" s="114"/>
      <x:c r="H60" s="114"/>
      <x:c r="I60" s="114"/>
      <x:c r="J60" s="114"/>
      <x:c r="K60" s="114"/>
      <x:c r="L60" s="114"/>
      <x:c r="M60" s="114"/>
      <x:c r="N60" s="114"/>
      <x:c r="O60" s="114"/>
      <x:c r="P60" s="114"/>
      <x:c r="Q60" s="114"/>
      <x:c r="R60" s="114"/>
      <x:c r="S60" s="114"/>
      <x:c r="T60" s="114"/>
      <x:c r="U60" s="114"/>
      <x:c r="V60" s="114"/>
      <x:c r="W60" s="114"/>
      <x:c r="X60" s="114"/>
      <x:c r="Y60" s="114"/>
      <x:c r="Z60" s="114"/>
    </x:row>
    <x:row r="61">
      <x:c r="A61" s="114"/>
      <x:c r="B61" s="114"/>
      <x:c r="C61" s="114"/>
      <x:c r="D61" s="114"/>
      <x:c r="E61" s="114"/>
      <x:c r="F61" s="114"/>
      <x:c r="G61" s="114"/>
      <x:c r="H61" s="114"/>
      <x:c r="I61" s="114"/>
      <x:c r="J61" s="114"/>
      <x:c r="K61" s="114"/>
      <x:c r="L61" s="114"/>
      <x:c r="M61" s="114"/>
      <x:c r="N61" s="114"/>
      <x:c r="O61" s="114"/>
      <x:c r="P61" s="114"/>
      <x:c r="Q61" s="114"/>
      <x:c r="R61" s="114"/>
      <x:c r="S61" s="114"/>
      <x:c r="T61" s="114"/>
      <x:c r="U61" s="114"/>
      <x:c r="V61" s="114"/>
      <x:c r="W61" s="114"/>
      <x:c r="X61" s="114"/>
      <x:c r="Y61" s="114"/>
      <x:c r="Z61" s="114"/>
    </x:row>
    <x:row r="62">
      <x:c r="A62" s="114"/>
      <x:c r="B62" s="114"/>
      <x:c r="C62" s="114"/>
      <x:c r="D62" s="114"/>
      <x:c r="E62" s="114"/>
      <x:c r="F62" s="114"/>
      <x:c r="G62" s="114"/>
      <x:c r="H62" s="114"/>
      <x:c r="I62" s="114"/>
      <x:c r="J62" s="114"/>
      <x:c r="K62" s="114"/>
      <x:c r="L62" s="114"/>
      <x:c r="M62" s="114"/>
      <x:c r="N62" s="114"/>
      <x:c r="O62" s="114"/>
      <x:c r="P62" s="114"/>
      <x:c r="Q62" s="114"/>
      <x:c r="R62" s="114"/>
      <x:c r="S62" s="114"/>
      <x:c r="T62" s="114"/>
      <x:c r="U62" s="114"/>
      <x:c r="V62" s="114"/>
      <x:c r="W62" s="114"/>
      <x:c r="X62" s="114"/>
      <x:c r="Y62" s="114"/>
      <x:c r="Z62" s="114"/>
    </x:row>
    <x:row r="63">
      <x:c r="A63" s="114"/>
      <x:c r="B63" s="114"/>
      <x:c r="C63" s="114"/>
      <x:c r="D63" s="114"/>
      <x:c r="E63" s="114"/>
      <x:c r="F63" s="114"/>
      <x:c r="G63" s="114"/>
      <x:c r="H63" s="114"/>
      <x:c r="I63" s="114"/>
      <x:c r="J63" s="114"/>
      <x:c r="K63" s="114"/>
      <x:c r="L63" s="114"/>
      <x:c r="M63" s="114"/>
      <x:c r="N63" s="114"/>
      <x:c r="O63" s="114"/>
      <x:c r="P63" s="114"/>
      <x:c r="Q63" s="114"/>
      <x:c r="R63" s="114"/>
      <x:c r="S63" s="114"/>
      <x:c r="T63" s="114"/>
      <x:c r="U63" s="114"/>
      <x:c r="V63" s="114"/>
      <x:c r="W63" s="114"/>
      <x:c r="X63" s="114"/>
      <x:c r="Y63" s="114"/>
      <x:c r="Z63" s="114"/>
    </x:row>
    <x:row r="64">
      <x:c r="A64" s="114"/>
      <x:c r="B64" s="114"/>
      <x:c r="C64" s="114"/>
      <x:c r="D64" s="114"/>
      <x:c r="E64" s="114"/>
      <x:c r="F64" s="114"/>
      <x:c r="G64" s="114"/>
      <x:c r="H64" s="114"/>
      <x:c r="I64" s="114"/>
      <x:c r="J64" s="114"/>
      <x:c r="K64" s="114"/>
      <x:c r="L64" s="114"/>
      <x:c r="M64" s="114"/>
      <x:c r="N64" s="114"/>
      <x:c r="O64" s="114"/>
      <x:c r="P64" s="114"/>
      <x:c r="Q64" s="114"/>
      <x:c r="R64" s="114"/>
      <x:c r="S64" s="114"/>
      <x:c r="T64" s="114"/>
      <x:c r="U64" s="114"/>
      <x:c r="V64" s="114"/>
      <x:c r="W64" s="114"/>
      <x:c r="X64" s="114"/>
      <x:c r="Y64" s="114"/>
      <x:c r="Z64" s="114"/>
    </x:row>
    <x:row r="65">
      <x:c r="A65" s="114"/>
      <x:c r="B65" s="114"/>
      <x:c r="C65" s="114"/>
      <x:c r="D65" s="114"/>
      <x:c r="E65" s="114"/>
      <x:c r="F65" s="114"/>
      <x:c r="G65" s="114"/>
      <x:c r="H65" s="114"/>
      <x:c r="I65" s="114"/>
      <x:c r="J65" s="114"/>
      <x:c r="K65" s="114"/>
      <x:c r="L65" s="114"/>
      <x:c r="M65" s="114"/>
      <x:c r="N65" s="114"/>
      <x:c r="O65" s="114"/>
      <x:c r="P65" s="114"/>
      <x:c r="Q65" s="114"/>
      <x:c r="R65" s="114"/>
      <x:c r="S65" s="114"/>
      <x:c r="T65" s="114"/>
      <x:c r="U65" s="114"/>
      <x:c r="V65" s="114"/>
      <x:c r="W65" s="114"/>
      <x:c r="X65" s="114"/>
      <x:c r="Y65" s="114"/>
      <x:c r="Z65" s="114"/>
    </x:row>
    <x:row r="66">
      <x:c r="A66" s="114"/>
      <x:c r="B66" s="114"/>
      <x:c r="C66" s="114"/>
      <x:c r="D66" s="114"/>
      <x:c r="E66" s="114"/>
      <x:c r="F66" s="114"/>
      <x:c r="G66" s="114"/>
      <x:c r="H66" s="114"/>
      <x:c r="I66" s="114"/>
      <x:c r="J66" s="114"/>
      <x:c r="K66" s="114"/>
      <x:c r="L66" s="114"/>
      <x:c r="M66" s="114"/>
      <x:c r="N66" s="114"/>
      <x:c r="O66" s="114"/>
      <x:c r="P66" s="114"/>
      <x:c r="Q66" s="114"/>
      <x:c r="R66" s="114"/>
      <x:c r="S66" s="114"/>
      <x:c r="T66" s="114"/>
      <x:c r="U66" s="114"/>
      <x:c r="V66" s="114"/>
      <x:c r="W66" s="114"/>
      <x:c r="X66" s="114"/>
      <x:c r="Y66" s="114"/>
      <x:c r="Z66" s="114"/>
    </x:row>
    <x:row r="67">
      <x:c r="A67" s="114"/>
      <x:c r="B67" s="114"/>
      <x:c r="C67" s="114"/>
      <x:c r="D67" s="114"/>
      <x:c r="E67" s="114"/>
      <x:c r="F67" s="114"/>
      <x:c r="G67" s="114"/>
      <x:c r="H67" s="114"/>
      <x:c r="I67" s="114"/>
      <x:c r="J67" s="114"/>
      <x:c r="K67" s="114"/>
      <x:c r="L67" s="114"/>
      <x:c r="M67" s="114"/>
      <x:c r="N67" s="114"/>
      <x:c r="O67" s="114"/>
      <x:c r="P67" s="114"/>
      <x:c r="Q67" s="114"/>
      <x:c r="R67" s="114"/>
      <x:c r="S67" s="114"/>
      <x:c r="T67" s="114"/>
      <x:c r="U67" s="114"/>
      <x:c r="V67" s="114"/>
      <x:c r="W67" s="114"/>
      <x:c r="X67" s="114"/>
      <x:c r="Y67" s="114"/>
      <x:c r="Z67" s="114"/>
    </x:row>
    <x:row r="68">
      <x:c r="A68" s="114"/>
      <x:c r="B68" s="114"/>
      <x:c r="C68" s="114"/>
      <x:c r="D68" s="114"/>
      <x:c r="E68" s="114"/>
      <x:c r="F68" s="114"/>
      <x:c r="G68" s="114"/>
      <x:c r="H68" s="114"/>
      <x:c r="I68" s="114"/>
      <x:c r="J68" s="114"/>
      <x:c r="K68" s="114"/>
      <x:c r="L68" s="114"/>
      <x:c r="M68" s="114"/>
      <x:c r="N68" s="114"/>
      <x:c r="O68" s="114"/>
      <x:c r="P68" s="114"/>
      <x:c r="Q68" s="114"/>
      <x:c r="R68" s="114"/>
      <x:c r="S68" s="114"/>
      <x:c r="T68" s="114"/>
      <x:c r="U68" s="114"/>
      <x:c r="V68" s="114"/>
      <x:c r="W68" s="114"/>
      <x:c r="X68" s="114"/>
      <x:c r="Y68" s="114"/>
      <x:c r="Z68" s="114"/>
    </x:row>
    <x:row r="69">
      <x:c r="A69" s="114"/>
      <x:c r="B69" s="114"/>
      <x:c r="C69" s="114"/>
      <x:c r="D69" s="114"/>
      <x:c r="E69" s="114"/>
      <x:c r="F69" s="114"/>
      <x:c r="G69" s="114"/>
      <x:c r="H69" s="114"/>
      <x:c r="I69" s="114"/>
      <x:c r="J69" s="114"/>
      <x:c r="K69" s="114"/>
      <x:c r="L69" s="114"/>
      <x:c r="M69" s="114"/>
      <x:c r="N69" s="114"/>
      <x:c r="O69" s="114"/>
      <x:c r="P69" s="114"/>
      <x:c r="Q69" s="114"/>
      <x:c r="R69" s="114"/>
      <x:c r="S69" s="114"/>
      <x:c r="T69" s="114"/>
      <x:c r="U69" s="114"/>
      <x:c r="V69" s="114"/>
      <x:c r="W69" s="114"/>
      <x:c r="X69" s="114"/>
      <x:c r="Y69" s="114"/>
      <x:c r="Z69" s="114"/>
    </x:row>
    <x:row r="70">
      <x:c r="A70" s="114"/>
      <x:c r="B70" s="114"/>
      <x:c r="C70" s="114"/>
      <x:c r="D70" s="114"/>
      <x:c r="E70" s="114"/>
      <x:c r="F70" s="114"/>
      <x:c r="G70" s="114"/>
      <x:c r="H70" s="114"/>
      <x:c r="I70" s="114"/>
      <x:c r="J70" s="114"/>
      <x:c r="K70" s="114"/>
      <x:c r="L70" s="114"/>
      <x:c r="M70" s="114"/>
      <x:c r="N70" s="114"/>
      <x:c r="O70" s="114"/>
      <x:c r="P70" s="114"/>
      <x:c r="Q70" s="114"/>
      <x:c r="R70" s="114"/>
      <x:c r="S70" s="114"/>
      <x:c r="T70" s="114"/>
      <x:c r="U70" s="114"/>
      <x:c r="V70" s="114"/>
      <x:c r="W70" s="114"/>
      <x:c r="X70" s="114"/>
      <x:c r="Y70" s="114"/>
      <x:c r="Z70" s="114"/>
    </x:row>
    <x:row r="71">
      <x:c r="A71" s="114"/>
      <x:c r="B71" s="114"/>
      <x:c r="C71" s="114"/>
      <x:c r="D71" s="114"/>
      <x:c r="E71" s="114"/>
      <x:c r="F71" s="114"/>
      <x:c r="G71" s="114"/>
      <x:c r="H71" s="114"/>
      <x:c r="I71" s="114"/>
      <x:c r="J71" s="114"/>
      <x:c r="K71" s="114"/>
      <x:c r="L71" s="114"/>
      <x:c r="M71" s="114"/>
      <x:c r="N71" s="114"/>
      <x:c r="O71" s="114"/>
      <x:c r="P71" s="114"/>
      <x:c r="Q71" s="114"/>
      <x:c r="R71" s="114"/>
      <x:c r="S71" s="114"/>
      <x:c r="T71" s="114"/>
      <x:c r="U71" s="114"/>
      <x:c r="V71" s="114"/>
      <x:c r="W71" s="114"/>
      <x:c r="X71" s="114"/>
      <x:c r="Y71" s="114"/>
      <x:c r="Z71" s="114"/>
    </x:row>
    <x:row r="72">
      <x:c r="A72" s="114"/>
      <x:c r="B72" s="114"/>
      <x:c r="C72" s="114"/>
      <x:c r="D72" s="114"/>
      <x:c r="E72" s="114"/>
      <x:c r="F72" s="114"/>
      <x:c r="G72" s="114"/>
      <x:c r="H72" s="114"/>
      <x:c r="I72" s="114"/>
      <x:c r="J72" s="114"/>
      <x:c r="K72" s="114"/>
      <x:c r="L72" s="114"/>
      <x:c r="M72" s="114"/>
      <x:c r="N72" s="114"/>
      <x:c r="O72" s="114"/>
      <x:c r="P72" s="114"/>
      <x:c r="Q72" s="114"/>
      <x:c r="R72" s="114"/>
      <x:c r="S72" s="114"/>
      <x:c r="T72" s="114"/>
      <x:c r="U72" s="114"/>
      <x:c r="V72" s="114"/>
      <x:c r="W72" s="114"/>
      <x:c r="X72" s="114"/>
      <x:c r="Y72" s="114"/>
      <x:c r="Z72" s="114"/>
    </x:row>
    <x:row r="73">
      <x:c r="A73" s="114"/>
      <x:c r="B73" s="114"/>
      <x:c r="C73" s="114"/>
      <x:c r="D73" s="114"/>
      <x:c r="E73" s="114"/>
      <x:c r="F73" s="114"/>
      <x:c r="G73" s="114"/>
      <x:c r="H73" s="114"/>
      <x:c r="I73" s="114"/>
      <x:c r="J73" s="114"/>
      <x:c r="K73" s="114"/>
      <x:c r="L73" s="114"/>
      <x:c r="M73" s="114"/>
      <x:c r="N73" s="114"/>
      <x:c r="O73" s="114"/>
      <x:c r="P73" s="114"/>
      <x:c r="Q73" s="114"/>
      <x:c r="R73" s="114"/>
      <x:c r="S73" s="114"/>
      <x:c r="T73" s="114"/>
      <x:c r="U73" s="114"/>
      <x:c r="V73" s="114"/>
      <x:c r="W73" s="114"/>
      <x:c r="X73" s="114"/>
      <x:c r="Y73" s="114"/>
      <x:c r="Z73" s="114"/>
    </x:row>
    <x:row r="74">
      <x:c r="A74" s="114"/>
      <x:c r="B74" s="114"/>
      <x:c r="C74" s="114"/>
      <x:c r="D74" s="114"/>
      <x:c r="E74" s="114"/>
      <x:c r="F74" s="114"/>
      <x:c r="G74" s="114"/>
      <x:c r="H74" s="114"/>
      <x:c r="I74" s="114"/>
      <x:c r="J74" s="114"/>
      <x:c r="K74" s="114"/>
      <x:c r="L74" s="114"/>
      <x:c r="M74" s="114"/>
      <x:c r="N74" s="114"/>
      <x:c r="O74" s="114"/>
      <x:c r="P74" s="114"/>
      <x:c r="Q74" s="114"/>
      <x:c r="R74" s="114"/>
      <x:c r="S74" s="114"/>
      <x:c r="T74" s="114"/>
      <x:c r="U74" s="114"/>
      <x:c r="V74" s="114"/>
      <x:c r="W74" s="114"/>
      <x:c r="X74" s="114"/>
      <x:c r="Y74" s="114"/>
      <x:c r="Z74" s="114"/>
    </x:row>
    <x:row r="75">
      <x:c r="A75" s="114"/>
      <x:c r="B75" s="114"/>
      <x:c r="C75" s="114"/>
      <x:c r="D75" s="114"/>
      <x:c r="E75" s="114"/>
      <x:c r="F75" s="114"/>
      <x:c r="G75" s="114"/>
      <x:c r="H75" s="114"/>
      <x:c r="I75" s="114"/>
      <x:c r="J75" s="114"/>
      <x:c r="K75" s="114"/>
      <x:c r="L75" s="114"/>
      <x:c r="M75" s="114"/>
      <x:c r="N75" s="114"/>
      <x:c r="O75" s="114"/>
      <x:c r="P75" s="114"/>
      <x:c r="Q75" s="114"/>
      <x:c r="R75" s="114"/>
      <x:c r="S75" s="114"/>
      <x:c r="T75" s="114"/>
      <x:c r="U75" s="114"/>
      <x:c r="V75" s="114"/>
      <x:c r="W75" s="114"/>
      <x:c r="X75" s="114"/>
      <x:c r="Y75" s="114"/>
      <x:c r="Z75" s="114"/>
    </x:row>
    <x:row r="76">
      <x:c r="A76" s="114"/>
      <x:c r="B76" s="114"/>
      <x:c r="C76" s="114"/>
      <x:c r="D76" s="114"/>
      <x:c r="E76" s="114"/>
      <x:c r="F76" s="114"/>
      <x:c r="G76" s="114"/>
      <x:c r="H76" s="114"/>
      <x:c r="I76" s="114"/>
      <x:c r="J76" s="114"/>
      <x:c r="K76" s="114"/>
      <x:c r="L76" s="114"/>
      <x:c r="M76" s="114"/>
      <x:c r="N76" s="114"/>
      <x:c r="O76" s="114"/>
      <x:c r="P76" s="114"/>
      <x:c r="Q76" s="114"/>
      <x:c r="R76" s="114"/>
      <x:c r="S76" s="114"/>
      <x:c r="T76" s="114"/>
      <x:c r="U76" s="114"/>
      <x:c r="V76" s="114"/>
      <x:c r="W76" s="114"/>
      <x:c r="X76" s="114"/>
      <x:c r="Y76" s="114"/>
      <x:c r="Z76" s="114"/>
    </x:row>
    <x:row r="77">
      <x:c r="A77" s="114"/>
      <x:c r="B77" s="114"/>
      <x:c r="C77" s="114"/>
      <x:c r="D77" s="114"/>
      <x:c r="E77" s="114"/>
      <x:c r="F77" s="114"/>
      <x:c r="G77" s="114"/>
      <x:c r="H77" s="114"/>
      <x:c r="I77" s="114"/>
      <x:c r="J77" s="114"/>
      <x:c r="K77" s="114"/>
      <x:c r="L77" s="114"/>
      <x:c r="M77" s="114"/>
      <x:c r="N77" s="114"/>
      <x:c r="O77" s="114"/>
      <x:c r="P77" s="114"/>
      <x:c r="Q77" s="114"/>
      <x:c r="R77" s="114"/>
      <x:c r="S77" s="114"/>
      <x:c r="T77" s="114"/>
      <x:c r="U77" s="114"/>
      <x:c r="V77" s="114"/>
      <x:c r="W77" s="114"/>
      <x:c r="X77" s="114"/>
      <x:c r="Y77" s="114"/>
      <x:c r="Z77" s="114"/>
    </x:row>
    <x:row r="78">
      <x:c r="A78" s="114"/>
      <x:c r="B78" s="114"/>
      <x:c r="C78" s="114"/>
      <x:c r="D78" s="114"/>
      <x:c r="E78" s="114"/>
      <x:c r="F78" s="114"/>
      <x:c r="G78" s="114"/>
      <x:c r="H78" s="114"/>
      <x:c r="I78" s="114"/>
      <x:c r="J78" s="114"/>
      <x:c r="K78" s="114"/>
      <x:c r="L78" s="114"/>
      <x:c r="M78" s="114"/>
      <x:c r="N78" s="114"/>
      <x:c r="O78" s="114"/>
      <x:c r="P78" s="114"/>
      <x:c r="Q78" s="114"/>
      <x:c r="R78" s="114"/>
      <x:c r="S78" s="114"/>
      <x:c r="T78" s="114"/>
      <x:c r="U78" s="114"/>
      <x:c r="V78" s="114"/>
      <x:c r="W78" s="114"/>
      <x:c r="X78" s="114"/>
      <x:c r="Y78" s="114"/>
      <x:c r="Z78" s="114"/>
    </x:row>
    <x:row r="79">
      <x:c r="A79" s="114"/>
      <x:c r="B79" s="114"/>
      <x:c r="C79" s="114"/>
      <x:c r="D79" s="114"/>
      <x:c r="E79" s="114"/>
      <x:c r="F79" s="114"/>
      <x:c r="G79" s="114"/>
      <x:c r="H79" s="114"/>
      <x:c r="I79" s="114"/>
      <x:c r="J79" s="114"/>
      <x:c r="K79" s="114"/>
      <x:c r="L79" s="114"/>
      <x:c r="M79" s="114"/>
      <x:c r="N79" s="114"/>
      <x:c r="O79" s="114"/>
      <x:c r="P79" s="114"/>
      <x:c r="Q79" s="114"/>
      <x:c r="R79" s="114"/>
      <x:c r="S79" s="114"/>
      <x:c r="T79" s="114"/>
      <x:c r="U79" s="114"/>
      <x:c r="V79" s="114"/>
      <x:c r="W79" s="114"/>
      <x:c r="X79" s="114"/>
      <x:c r="Y79" s="114"/>
      <x:c r="Z79" s="114"/>
    </x:row>
    <x:row r="80">
      <x:c r="A80" s="114"/>
      <x:c r="B80" s="114"/>
      <x:c r="C80" s="114"/>
      <x:c r="D80" s="114"/>
      <x:c r="E80" s="114"/>
      <x:c r="F80" s="114"/>
      <x:c r="G80" s="114"/>
      <x:c r="H80" s="114"/>
      <x:c r="I80" s="114"/>
      <x:c r="J80" s="114"/>
      <x:c r="K80" s="114"/>
      <x:c r="L80" s="114"/>
      <x:c r="M80" s="114"/>
      <x:c r="N80" s="114"/>
      <x:c r="O80" s="114"/>
      <x:c r="P80" s="114"/>
      <x:c r="Q80" s="114"/>
      <x:c r="R80" s="114"/>
      <x:c r="S80" s="114"/>
      <x:c r="T80" s="114"/>
      <x:c r="U80" s="114"/>
      <x:c r="V80" s="114"/>
      <x:c r="W80" s="114"/>
      <x:c r="X80" s="114"/>
      <x:c r="Y80" s="114"/>
      <x:c r="Z80" s="114"/>
    </x:row>
    <x:row r="81">
      <x:c r="A81" s="114"/>
      <x:c r="B81" s="114"/>
      <x:c r="C81" s="114"/>
      <x:c r="D81" s="114"/>
      <x:c r="E81" s="114"/>
      <x:c r="F81" s="114"/>
      <x:c r="G81" s="114"/>
      <x:c r="H81" s="114"/>
      <x:c r="I81" s="114"/>
      <x:c r="J81" s="114"/>
      <x:c r="K81" s="114"/>
      <x:c r="L81" s="114"/>
      <x:c r="M81" s="114"/>
      <x:c r="N81" s="114"/>
      <x:c r="O81" s="114"/>
      <x:c r="P81" s="114"/>
      <x:c r="Q81" s="114"/>
      <x:c r="R81" s="114"/>
      <x:c r="S81" s="114"/>
      <x:c r="T81" s="114"/>
      <x:c r="U81" s="114"/>
      <x:c r="V81" s="114"/>
      <x:c r="W81" s="114"/>
      <x:c r="X81" s="114"/>
      <x:c r="Y81" s="114"/>
      <x:c r="Z81" s="114"/>
    </x:row>
    <x:row r="82">
      <x:c r="A82" s="114"/>
      <x:c r="B82" s="114"/>
      <x:c r="C82" s="114"/>
      <x:c r="D82" s="114"/>
      <x:c r="E82" s="114"/>
      <x:c r="F82" s="114"/>
      <x:c r="G82" s="114"/>
      <x:c r="H82" s="114"/>
      <x:c r="I82" s="114"/>
      <x:c r="J82" s="114"/>
      <x:c r="K82" s="114"/>
      <x:c r="L82" s="114"/>
      <x:c r="M82" s="114"/>
      <x:c r="N82" s="114"/>
      <x:c r="O82" s="114"/>
      <x:c r="P82" s="114"/>
      <x:c r="Q82" s="114"/>
      <x:c r="R82" s="114"/>
      <x:c r="S82" s="114"/>
      <x:c r="T82" s="114"/>
      <x:c r="U82" s="114"/>
      <x:c r="V82" s="114"/>
      <x:c r="W82" s="114"/>
      <x:c r="X82" s="114"/>
      <x:c r="Y82" s="114"/>
      <x:c r="Z82" s="114"/>
    </x:row>
    <x:row r="83">
      <x:c r="A83" s="114"/>
      <x:c r="B83" s="114"/>
      <x:c r="C83" s="114"/>
      <x:c r="D83" s="114"/>
      <x:c r="E83" s="114"/>
      <x:c r="F83" s="114"/>
      <x:c r="G83" s="114"/>
      <x:c r="H83" s="114"/>
      <x:c r="I83" s="114"/>
      <x:c r="J83" s="114"/>
      <x:c r="K83" s="114"/>
      <x:c r="L83" s="114"/>
      <x:c r="M83" s="114"/>
      <x:c r="N83" s="114"/>
      <x:c r="O83" s="114"/>
      <x:c r="P83" s="114"/>
      <x:c r="Q83" s="114"/>
      <x:c r="R83" s="114"/>
      <x:c r="S83" s="114"/>
      <x:c r="T83" s="114"/>
      <x:c r="U83" s="114"/>
      <x:c r="V83" s="114"/>
      <x:c r="W83" s="114"/>
      <x:c r="X83" s="114"/>
      <x:c r="Y83" s="114"/>
      <x:c r="Z83" s="114"/>
    </x:row>
    <x:row r="84">
      <x:c r="A84" s="114"/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14"/>
      <x:c r="M84" s="114"/>
      <x:c r="N84" s="114"/>
      <x:c r="O84" s="114"/>
      <x:c r="P84" s="114"/>
      <x:c r="Q84" s="114"/>
      <x:c r="R84" s="114"/>
      <x:c r="S84" s="114"/>
      <x:c r="T84" s="114"/>
      <x:c r="U84" s="114"/>
      <x:c r="V84" s="114"/>
      <x:c r="W84" s="114"/>
      <x:c r="X84" s="114"/>
      <x:c r="Y84" s="114"/>
      <x:c r="Z84" s="114"/>
    </x:row>
    <x:row r="85">
      <x:c r="A85" s="114"/>
      <x:c r="B85" s="114"/>
      <x:c r="C85" s="114"/>
      <x:c r="D85" s="114"/>
      <x:c r="E85" s="114"/>
      <x:c r="F85" s="114"/>
      <x:c r="G85" s="114"/>
      <x:c r="H85" s="114"/>
      <x:c r="I85" s="114"/>
      <x:c r="J85" s="114"/>
      <x:c r="K85" s="114"/>
      <x:c r="L85" s="114"/>
      <x:c r="M85" s="114"/>
      <x:c r="N85" s="114"/>
      <x:c r="O85" s="114"/>
      <x:c r="P85" s="114"/>
      <x:c r="Q85" s="114"/>
      <x:c r="R85" s="114"/>
      <x:c r="S85" s="114"/>
      <x:c r="T85" s="114"/>
      <x:c r="U85" s="114"/>
      <x:c r="V85" s="114"/>
      <x:c r="W85" s="114"/>
      <x:c r="X85" s="114"/>
      <x:c r="Y85" s="114"/>
      <x:c r="Z85" s="114"/>
    </x:row>
    <x:row r="86">
      <x:c r="A86" s="114"/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14"/>
      <x:c r="L86" s="114"/>
      <x:c r="M86" s="114"/>
      <x:c r="N86" s="114"/>
      <x:c r="O86" s="114"/>
      <x:c r="P86" s="114"/>
      <x:c r="Q86" s="114"/>
      <x:c r="R86" s="114"/>
      <x:c r="S86" s="114"/>
      <x:c r="T86" s="114"/>
      <x:c r="U86" s="114"/>
      <x:c r="V86" s="114"/>
      <x:c r="W86" s="114"/>
      <x:c r="X86" s="114"/>
      <x:c r="Y86" s="114"/>
      <x:c r="Z86" s="114"/>
    </x:row>
    <x:row r="87">
      <x:c r="A87" s="114"/>
      <x:c r="B87" s="114"/>
      <x:c r="C87" s="114"/>
      <x:c r="D87" s="114"/>
      <x:c r="E87" s="114"/>
      <x:c r="F87" s="114"/>
      <x:c r="G87" s="114"/>
      <x:c r="H87" s="114"/>
      <x:c r="I87" s="114"/>
      <x:c r="J87" s="114"/>
      <x:c r="K87" s="114"/>
      <x:c r="L87" s="114"/>
      <x:c r="M87" s="114"/>
      <x:c r="N87" s="114"/>
      <x:c r="O87" s="114"/>
      <x:c r="P87" s="114"/>
      <x:c r="Q87" s="114"/>
      <x:c r="R87" s="114"/>
      <x:c r="S87" s="114"/>
      <x:c r="T87" s="114"/>
      <x:c r="U87" s="114"/>
      <x:c r="V87" s="114"/>
      <x:c r="W87" s="114"/>
      <x:c r="X87" s="114"/>
      <x:c r="Y87" s="114"/>
      <x:c r="Z87" s="114"/>
    </x:row>
    <x:row r="88">
      <x:c r="A88" s="114"/>
      <x:c r="B88" s="114"/>
      <x:c r="C88" s="114"/>
      <x:c r="D88" s="114"/>
      <x:c r="E88" s="114"/>
      <x:c r="F88" s="114"/>
      <x:c r="G88" s="114"/>
      <x:c r="H88" s="114"/>
      <x:c r="I88" s="114"/>
      <x:c r="J88" s="114"/>
      <x:c r="K88" s="114"/>
      <x:c r="L88" s="114"/>
      <x:c r="M88" s="114"/>
      <x:c r="N88" s="114"/>
      <x:c r="O88" s="114"/>
      <x:c r="P88" s="114"/>
      <x:c r="Q88" s="114"/>
      <x:c r="R88" s="114"/>
      <x:c r="S88" s="114"/>
      <x:c r="T88" s="114"/>
      <x:c r="U88" s="114"/>
      <x:c r="V88" s="114"/>
      <x:c r="W88" s="114"/>
      <x:c r="X88" s="114"/>
      <x:c r="Y88" s="114"/>
      <x:c r="Z88" s="114"/>
    </x:row>
    <x:row r="89">
      <x:c r="A89" s="114"/>
      <x:c r="B89" s="114"/>
      <x:c r="C89" s="114"/>
      <x:c r="D89" s="114"/>
      <x:c r="E89" s="114"/>
      <x:c r="F89" s="114"/>
      <x:c r="G89" s="114"/>
      <x:c r="H89" s="114"/>
      <x:c r="I89" s="114"/>
      <x:c r="J89" s="114"/>
      <x:c r="K89" s="114"/>
      <x:c r="L89" s="114"/>
      <x:c r="M89" s="114"/>
      <x:c r="N89" s="114"/>
      <x:c r="O89" s="114"/>
      <x:c r="P89" s="114"/>
      <x:c r="Q89" s="114"/>
      <x:c r="R89" s="114"/>
      <x:c r="S89" s="114"/>
      <x:c r="T89" s="114"/>
      <x:c r="U89" s="114"/>
      <x:c r="V89" s="114"/>
      <x:c r="W89" s="114"/>
      <x:c r="X89" s="114"/>
      <x:c r="Y89" s="114"/>
      <x:c r="Z89" s="114"/>
    </x:row>
    <x:row r="90">
      <x:c r="A90" s="114"/>
      <x:c r="B90" s="114"/>
      <x:c r="C90" s="114"/>
      <x:c r="D90" s="114"/>
      <x:c r="E90" s="114"/>
      <x:c r="F90" s="114"/>
      <x:c r="G90" s="114"/>
      <x:c r="H90" s="114"/>
      <x:c r="I90" s="114"/>
      <x:c r="J90" s="114"/>
      <x:c r="K90" s="114"/>
      <x:c r="L90" s="114"/>
      <x:c r="M90" s="114"/>
      <x:c r="N90" s="114"/>
      <x:c r="O90" s="114"/>
      <x:c r="P90" s="114"/>
      <x:c r="Q90" s="114"/>
      <x:c r="R90" s="114"/>
      <x:c r="S90" s="114"/>
      <x:c r="T90" s="114"/>
      <x:c r="U90" s="114"/>
      <x:c r="V90" s="114"/>
      <x:c r="W90" s="114"/>
      <x:c r="X90" s="114"/>
      <x:c r="Y90" s="114"/>
      <x:c r="Z90" s="114"/>
    </x:row>
    <x:row r="91">
      <x:c r="A91" s="114"/>
      <x:c r="B91" s="114"/>
      <x:c r="C91" s="114"/>
      <x:c r="D91" s="114"/>
      <x:c r="E91" s="114"/>
      <x:c r="F91" s="114"/>
      <x:c r="G91" s="114"/>
      <x:c r="H91" s="114"/>
      <x:c r="I91" s="114"/>
      <x:c r="J91" s="114"/>
      <x:c r="K91" s="114"/>
      <x:c r="L91" s="114"/>
      <x:c r="M91" s="114"/>
      <x:c r="N91" s="114"/>
      <x:c r="O91" s="114"/>
      <x:c r="P91" s="114"/>
      <x:c r="Q91" s="114"/>
      <x:c r="R91" s="114"/>
      <x:c r="S91" s="114"/>
      <x:c r="T91" s="114"/>
      <x:c r="U91" s="114"/>
      <x:c r="V91" s="114"/>
      <x:c r="W91" s="114"/>
      <x:c r="X91" s="114"/>
      <x:c r="Y91" s="114"/>
      <x:c r="Z91" s="114"/>
    </x:row>
    <x:row r="92">
      <x:c r="A92" s="114"/>
      <x:c r="B92" s="114"/>
      <x:c r="C92" s="114"/>
      <x:c r="D92" s="114"/>
      <x:c r="E92" s="114"/>
      <x:c r="F92" s="114"/>
      <x:c r="G92" s="114"/>
      <x:c r="H92" s="114"/>
      <x:c r="I92" s="114"/>
      <x:c r="J92" s="114"/>
      <x:c r="K92" s="114"/>
      <x:c r="L92" s="114"/>
      <x:c r="M92" s="114"/>
      <x:c r="N92" s="114"/>
      <x:c r="O92" s="114"/>
      <x:c r="P92" s="114"/>
      <x:c r="Q92" s="114"/>
      <x:c r="R92" s="114"/>
      <x:c r="S92" s="114"/>
      <x:c r="T92" s="114"/>
      <x:c r="U92" s="114"/>
      <x:c r="V92" s="114"/>
      <x:c r="W92" s="114"/>
      <x:c r="X92" s="114"/>
      <x:c r="Y92" s="114"/>
      <x:c r="Z92" s="114"/>
    </x:row>
    <x:row r="93">
      <x:c r="A93" s="114"/>
      <x:c r="B93" s="114"/>
      <x:c r="C93" s="114"/>
      <x:c r="D93" s="114"/>
      <x:c r="E93" s="114"/>
      <x:c r="F93" s="114"/>
      <x:c r="G93" s="114"/>
      <x:c r="H93" s="114"/>
      <x:c r="I93" s="114"/>
      <x:c r="J93" s="114"/>
      <x:c r="K93" s="114"/>
      <x:c r="L93" s="114"/>
      <x:c r="M93" s="114"/>
      <x:c r="N93" s="114"/>
      <x:c r="O93" s="114"/>
      <x:c r="P93" s="114"/>
      <x:c r="Q93" s="114"/>
      <x:c r="R93" s="114"/>
      <x:c r="S93" s="114"/>
      <x:c r="T93" s="114"/>
      <x:c r="U93" s="114"/>
      <x:c r="V93" s="114"/>
      <x:c r="W93" s="114"/>
      <x:c r="X93" s="114"/>
      <x:c r="Y93" s="114"/>
      <x:c r="Z93" s="114"/>
    </x:row>
    <x:row r="94">
      <x:c r="A94" s="114"/>
      <x:c r="B94" s="114"/>
      <x:c r="C94" s="114"/>
      <x:c r="D94" s="114"/>
      <x:c r="E94" s="114"/>
      <x:c r="F94" s="114"/>
      <x:c r="G94" s="114"/>
      <x:c r="H94" s="114"/>
      <x:c r="I94" s="114"/>
      <x:c r="J94" s="114"/>
      <x:c r="K94" s="114"/>
      <x:c r="L94" s="114"/>
      <x:c r="M94" s="114"/>
      <x:c r="N94" s="114"/>
      <x:c r="O94" s="114"/>
      <x:c r="P94" s="114"/>
      <x:c r="Q94" s="114"/>
      <x:c r="R94" s="114"/>
      <x:c r="S94" s="114"/>
      <x:c r="T94" s="114"/>
      <x:c r="U94" s="114"/>
      <x:c r="V94" s="114"/>
      <x:c r="W94" s="114"/>
      <x:c r="X94" s="114"/>
      <x:c r="Y94" s="114"/>
      <x:c r="Z94" s="114"/>
    </x:row>
    <x:row r="95">
      <x:c r="A95" s="114"/>
      <x:c r="B95" s="114"/>
      <x:c r="C95" s="114"/>
      <x:c r="D95" s="114"/>
      <x:c r="E95" s="114"/>
      <x:c r="F95" s="114"/>
      <x:c r="G95" s="114"/>
      <x:c r="H95" s="114"/>
      <x:c r="I95" s="114"/>
      <x:c r="J95" s="114"/>
      <x:c r="K95" s="114"/>
      <x:c r="L95" s="114"/>
      <x:c r="M95" s="114"/>
      <x:c r="N95" s="114"/>
      <x:c r="O95" s="114"/>
      <x:c r="P95" s="114"/>
      <x:c r="Q95" s="114"/>
      <x:c r="R95" s="114"/>
      <x:c r="S95" s="114"/>
      <x:c r="T95" s="114"/>
      <x:c r="U95" s="114"/>
      <x:c r="V95" s="114"/>
      <x:c r="W95" s="114"/>
      <x:c r="X95" s="114"/>
      <x:c r="Y95" s="114"/>
      <x:c r="Z95" s="114"/>
    </x:row>
    <x:row r="96">
      <x:c r="A96" s="114"/>
      <x:c r="B96" s="114"/>
      <x:c r="C96" s="114"/>
      <x:c r="D96" s="114"/>
      <x:c r="E96" s="114"/>
      <x:c r="F96" s="114"/>
      <x:c r="G96" s="114"/>
      <x:c r="H96" s="114"/>
      <x:c r="I96" s="114"/>
      <x:c r="J96" s="114"/>
      <x:c r="K96" s="114"/>
      <x:c r="L96" s="114"/>
      <x:c r="M96" s="114"/>
      <x:c r="N96" s="114"/>
      <x:c r="O96" s="114"/>
      <x:c r="P96" s="114"/>
      <x:c r="Q96" s="114"/>
      <x:c r="R96" s="114"/>
      <x:c r="S96" s="114"/>
      <x:c r="T96" s="114"/>
      <x:c r="U96" s="114"/>
      <x:c r="V96" s="114"/>
      <x:c r="W96" s="114"/>
      <x:c r="X96" s="114"/>
      <x:c r="Y96" s="114"/>
      <x:c r="Z96" s="114"/>
    </x:row>
    <x:row r="97">
      <x:c r="A97" s="114"/>
      <x:c r="B97" s="114"/>
      <x:c r="C97" s="114"/>
      <x:c r="D97" s="114"/>
      <x:c r="E97" s="114"/>
      <x:c r="F97" s="114"/>
      <x:c r="G97" s="114"/>
      <x:c r="H97" s="114"/>
      <x:c r="I97" s="114"/>
      <x:c r="J97" s="114"/>
      <x:c r="K97" s="114"/>
      <x:c r="L97" s="114"/>
      <x:c r="M97" s="114"/>
      <x:c r="N97" s="114"/>
      <x:c r="O97" s="114"/>
      <x:c r="P97" s="114"/>
      <x:c r="Q97" s="114"/>
      <x:c r="R97" s="114"/>
      <x:c r="S97" s="114"/>
      <x:c r="T97" s="114"/>
      <x:c r="U97" s="114"/>
      <x:c r="V97" s="114"/>
      <x:c r="W97" s="114"/>
      <x:c r="X97" s="114"/>
      <x:c r="Y97" s="114"/>
      <x:c r="Z97" s="114"/>
    </x:row>
    <x:row r="98">
      <x:c r="A98" s="114"/>
      <x:c r="B98" s="114"/>
      <x:c r="C98" s="114"/>
      <x:c r="D98" s="114"/>
      <x:c r="E98" s="114"/>
      <x:c r="F98" s="114"/>
      <x:c r="G98" s="114"/>
      <x:c r="H98" s="114"/>
      <x:c r="I98" s="114"/>
      <x:c r="J98" s="114"/>
      <x:c r="K98" s="114"/>
      <x:c r="L98" s="114"/>
      <x:c r="M98" s="114"/>
      <x:c r="N98" s="114"/>
      <x:c r="O98" s="114"/>
      <x:c r="P98" s="114"/>
      <x:c r="Q98" s="114"/>
      <x:c r="R98" s="114"/>
      <x:c r="S98" s="114"/>
      <x:c r="T98" s="114"/>
      <x:c r="U98" s="114"/>
      <x:c r="V98" s="114"/>
      <x:c r="W98" s="114"/>
      <x:c r="X98" s="114"/>
      <x:c r="Y98" s="114"/>
      <x:c r="Z98" s="114"/>
    </x:row>
    <x:row r="99">
      <x:c r="A99" s="114"/>
      <x:c r="B99" s="114"/>
      <x:c r="C99" s="114"/>
      <x:c r="D99" s="114"/>
      <x:c r="E99" s="114"/>
      <x:c r="F99" s="114"/>
      <x:c r="G99" s="114"/>
      <x:c r="H99" s="114"/>
      <x:c r="I99" s="114"/>
      <x:c r="J99" s="114"/>
      <x:c r="K99" s="114"/>
      <x:c r="L99" s="114"/>
      <x:c r="M99" s="114"/>
      <x:c r="N99" s="114"/>
      <x:c r="O99" s="114"/>
      <x:c r="P99" s="114"/>
      <x:c r="Q99" s="114"/>
      <x:c r="R99" s="114"/>
      <x:c r="S99" s="114"/>
      <x:c r="T99" s="114"/>
      <x:c r="U99" s="114"/>
      <x:c r="V99" s="114"/>
      <x:c r="W99" s="114"/>
      <x:c r="X99" s="114"/>
      <x:c r="Y99" s="114"/>
      <x:c r="Z99" s="114"/>
    </x:row>
    <x:row r="100">
      <x:c r="A100" s="114"/>
      <x:c r="B100" s="114"/>
      <x:c r="C100" s="114"/>
      <x:c r="D100" s="114"/>
      <x:c r="E100" s="114"/>
      <x:c r="F100" s="114"/>
      <x:c r="G100" s="114"/>
      <x:c r="H100" s="114"/>
      <x:c r="I100" s="114"/>
      <x:c r="J100" s="114"/>
      <x:c r="K100" s="114"/>
      <x:c r="L100" s="114"/>
      <x:c r="M100" s="114"/>
      <x:c r="N100" s="114"/>
      <x:c r="O100" s="114"/>
      <x:c r="P100" s="114"/>
      <x:c r="Q100" s="114"/>
      <x:c r="R100" s="114"/>
      <x:c r="S100" s="114"/>
      <x:c r="T100" s="114"/>
      <x:c r="U100" s="114"/>
      <x:c r="V100" s="114"/>
      <x:c r="W100" s="114"/>
      <x:c r="X100" s="114"/>
      <x:c r="Y100" s="114"/>
      <x:c r="Z100" s="114"/>
    </x:row>
  </x:sheetData>
  <x:mergeCells>
    <x:mergeCell ref="A1:I1"/>
    <x:mergeCell ref="A2:I2"/>
    <x:mergeCell ref="A4:I4"/>
    <x:mergeCell ref="A19:I19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0" hidden="0" customWidth="1"/>
    <x:col min="3" max="3" width="36" hidden="0" customWidth="1"/>
    <x:col min="4" max="4" width="16" hidden="0" customWidth="1"/>
    <x:col min="5" max="5" width="52" hidden="0" customWidth="1"/>
    <x:col min="6" max="6" width="20" hidden="0" customWidth="1"/>
    <x:col min="7" max="7" width="20" hidden="0" customWidth="1"/>
    <x:col min="8" max="8" width="70" hidden="0" customWidth="1"/>
  </x:cols>
  <x:sheetData>
    <x:row r="1" ht="34" customHeight="1">
      <x:c r="A1" s="4" t="str">
        <x:v>Fontes e classificação de evidência</x:v>
      </x:c>
      <x:c r="B1" s="4"/>
      <x:c r="C1" s="4"/>
      <x:c r="D1" s="4"/>
      <x:c r="E1" s="4"/>
      <x:c r="F1" s="4"/>
      <x:c r="G1" s="4"/>
      <x:c r="H1" s="4"/>
      <x:c r="I1" s="114"/>
      <x:c r="J1" s="114"/>
      <x:c r="K1" s="11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</x:row>
    <x:row r="2" ht="26" customHeight="1">
      <x:c r="A2" s="8" t="str">
        <x:v>Prioridade para fontes oficiais, diretrizes clínicas e estudos primários/revisões. Links consultados até 08/09/2026.</x:v>
      </x:c>
      <x:c r="B2" s="8"/>
      <x:c r="C2" s="8"/>
      <x:c r="D2" s="8"/>
      <x:c r="E2" s="8"/>
      <x:c r="F2" s="8"/>
      <x:c r="G2" s="8"/>
      <x:c r="H2" s="8"/>
      <x:c r="I2" s="114"/>
      <x:c r="J2" s="114"/>
      <x:c r="K2" s="114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</x:row>
    <x:row r="3">
      <x:c r="A3" s="114"/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</x:row>
    <x:row r="4" ht="25" customHeight="1">
      <x:c r="A4" s="22" t="str">
        <x:v>ID</x:v>
      </x:c>
      <x:c r="B4" s="23" t="str">
        <x:v>Tema</x:v>
      </x:c>
      <x:c r="C4" s="23" t="str">
        <x:v>Fonte</x:v>
      </x:c>
      <x:c r="D4" s="23" t="str">
        <x:v>Data/base</x:v>
      </x:c>
      <x:c r="E4" s="23" t="str">
        <x:v>Valor/claim</x:v>
      </x:c>
      <x:c r="F4" s="23" t="str">
        <x:v>Classe</x:v>
      </x:c>
      <x:c r="G4" s="23" t="str">
        <x:v>Confiança</x:v>
      </x:c>
      <x:c r="H4" s="24" t="str">
        <x:v>URL</x:v>
      </x:c>
      <x:c r="I4" s="114"/>
      <x:c r="J4" s="114"/>
      <x:c r="K4" s="114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</x:row>
    <x:row r="5">
      <x:c r="A5" s="151" t="str">
        <x:v>S01</x:v>
      </x:c>
      <x:c r="B5" s="152" t="str">
        <x:v>População</x:v>
      </x:c>
      <x:c r="C5" s="152" t="str">
        <x:v>IBGE — Estimativas da população</x:v>
      </x:c>
      <x:c r="D5" s="152" t="str">
        <x:v>2026</x:v>
      </x:c>
      <x:c r="E5" s="152" t="str">
        <x:v>Cuiabá 698.917; Várzea Grande 323.172</x:v>
      </x:c>
      <x:c r="F5" s="152" t="str">
        <x:v>Oficial</x:v>
      </x:c>
      <x:c r="G5" s="152" t="str">
        <x:v>Alta</x:v>
      </x:c>
      <x:c r="H5" s="133" t="str">
        <x:v>https://ftp.ibge.gov.br/Estimativas_de_Populacao/Estimativas_2026/estimativa_dou_2026.pdf</x:v>
      </x:c>
      <x:c r="I5" s="114"/>
      <x:c r="J5" s="114"/>
      <x:c r="K5" s="114"/>
      <x:c r="L5" s="114"/>
      <x:c r="M5" s="114"/>
      <x:c r="N5" s="114"/>
      <x:c r="O5" s="114"/>
      <x:c r="P5" s="114"/>
      <x:c r="Q5" s="114"/>
      <x:c r="R5" s="114"/>
      <x:c r="S5" s="114"/>
      <x:c r="T5" s="114"/>
      <x:c r="U5" s="114"/>
      <x:c r="V5" s="114"/>
      <x:c r="W5" s="114"/>
      <x:c r="X5" s="114"/>
      <x:c r="Y5" s="114"/>
      <x:c r="Z5" s="114"/>
    </x:row>
    <x:row r="6">
      <x:c r="A6" s="151" t="str">
        <x:v>S02</x:v>
      </x:c>
      <x:c r="B6" s="152" t="str">
        <x:v>Idade</x:v>
      </x:c>
      <x:c r="C6" s="152" t="str">
        <x:v>IBGE/SIDRA — Censo 2022 tabela 9514</x:v>
      </x:c>
      <x:c r="D6" s="152" t="str">
        <x:v>2022</x:v>
      </x:c>
      <x:c r="E6" s="152" t="str">
        <x:v>Faixas etárias por município</x:v>
      </x:c>
      <x:c r="F6" s="152" t="str">
        <x:v>Oficial</x:v>
      </x:c>
      <x:c r="G6" s="152" t="str">
        <x:v>Alta</x:v>
      </x:c>
      <x:c r="H6" s="133" t="str">
        <x:v>https://apisidra.ibge.gov.br/values/t/9514/n6/5103403,5108402/v/93/p/2022/c2/6794/c287/all/c286/113635?formato=json</x:v>
      </x:c>
      <x:c r="I6" s="114"/>
      <x:c r="J6" s="114"/>
      <x:c r="K6" s="114"/>
      <x:c r="L6" s="114"/>
      <x:c r="M6" s="114"/>
      <x:c r="N6" s="114"/>
      <x:c r="O6" s="114"/>
      <x:c r="P6" s="114"/>
      <x:c r="Q6" s="114"/>
      <x:c r="R6" s="114"/>
      <x:c r="S6" s="114"/>
      <x:c r="T6" s="114"/>
      <x:c r="U6" s="114"/>
      <x:c r="V6" s="114"/>
      <x:c r="W6" s="114"/>
      <x:c r="X6" s="114"/>
      <x:c r="Y6" s="114"/>
      <x:c r="Z6" s="114"/>
    </x:row>
    <x:row r="7">
      <x:c r="A7" s="151" t="str">
        <x:v>S03</x:v>
      </x:c>
      <x:c r="B7" s="152" t="str">
        <x:v>TEA</x:v>
      </x:c>
      <x:c r="C7" s="152" t="str">
        <x:v>IBGE — Censo 2022 TEA</x:v>
      </x:c>
      <x:c r="D7" s="152" t="str">
        <x:v>2022/2025</x:v>
      </x:c>
      <x:c r="E7" s="152" t="str">
        <x:v>Brasil 1,2%; Centro-Oeste 1,1%; diagnóstico informado</x:v>
      </x:c>
      <x:c r="F7" s="152" t="str">
        <x:v>Oficial</x:v>
      </x:c>
      <x:c r="G7" s="152" t="str">
        <x:v>Alta</x:v>
      </x:c>
      <x:c r="H7" s="133" t="str">
        <x:v>https://agenciadenoticias.ibge.gov.br/media/com_mediaibge/arquivos/5ab58b8c2ab073e86c02984aae6b6d6c.pdf</x:v>
      </x:c>
      <x:c r="I7" s="114"/>
      <x:c r="J7" s="114"/>
      <x:c r="K7" s="114"/>
      <x:c r="L7" s="114"/>
      <x:c r="M7" s="114"/>
      <x:c r="N7" s="114"/>
      <x:c r="O7" s="114"/>
      <x:c r="P7" s="114"/>
      <x:c r="Q7" s="114"/>
      <x:c r="R7" s="114"/>
      <x:c r="S7" s="114"/>
      <x:c r="T7" s="114"/>
      <x:c r="U7" s="114"/>
      <x:c r="V7" s="114"/>
      <x:c r="W7" s="114"/>
      <x:c r="X7" s="114"/>
      <x:c r="Y7" s="114"/>
      <x:c r="Z7" s="114"/>
    </x:row>
    <x:row r="8">
      <x:c r="A8" s="151" t="str">
        <x:v>S04</x:v>
      </x:c>
      <x:c r="B8" s="152" t="str">
        <x:v>TDAH criança</x:v>
      </x:c>
      <x:c r="C8" s="152" t="str">
        <x:v>Polanczyk et al.</x:v>
      </x:c>
      <x:c r="D8" s="152" t="str">
        <x:v>2007</x:v>
      </x:c>
      <x:c r="E8" s="152" t="str">
        <x:v>Prevalência combinada 5,29%</x:v>
      </x:c>
      <x:c r="F8" s="152" t="str">
        <x:v>Meta-análise</x:v>
      </x:c>
      <x:c r="G8" s="152" t="str">
        <x:v>Moderada-alta</x:v>
      </x:c>
      <x:c r="H8" s="133" t="str">
        <x:v>https://pubmed.ncbi.nlm.nih.gov/17541055/</x:v>
      </x:c>
      <x:c r="I8" s="114"/>
      <x:c r="J8" s="114"/>
      <x:c r="K8" s="114"/>
      <x:c r="L8" s="114"/>
      <x:c r="M8" s="114"/>
      <x:c r="N8" s="114"/>
      <x:c r="O8" s="114"/>
      <x:c r="P8" s="114"/>
      <x:c r="Q8" s="114"/>
      <x:c r="R8" s="114"/>
      <x:c r="S8" s="114"/>
      <x:c r="T8" s="114"/>
      <x:c r="U8" s="114"/>
      <x:c r="V8" s="114"/>
      <x:c r="W8" s="114"/>
      <x:c r="X8" s="114"/>
      <x:c r="Y8" s="114"/>
      <x:c r="Z8" s="114"/>
    </x:row>
    <x:row r="9">
      <x:c r="A9" s="151" t="str">
        <x:v>S05</x:v>
      </x:c>
      <x:c r="B9" s="152" t="str">
        <x:v>TDAH adulto</x:v>
      </x:c>
      <x:c r="C9" s="152" t="str">
        <x:v>Song et al.</x:v>
      </x:c>
      <x:c r="D9" s="152" t="str">
        <x:v>2021</x:v>
      </x:c>
      <x:c r="E9" s="152" t="str">
        <x:v>Persistente 2,58%; sintomático 6,76%</x:v>
      </x:c>
      <x:c r="F9" s="152" t="str">
        <x:v>Revisão sistemática</x:v>
      </x:c>
      <x:c r="G9" s="152" t="str">
        <x:v>Moderada</x:v>
      </x:c>
      <x:c r="H9" s="133" t="str">
        <x:v>https://jogh.org/documents/2021/jogh-11-04009.pdf</x:v>
      </x:c>
      <x:c r="I9" s="114"/>
      <x:c r="J9" s="114"/>
      <x:c r="K9" s="114"/>
      <x:c r="L9" s="114"/>
      <x:c r="M9" s="114"/>
      <x:c r="N9" s="114"/>
      <x:c r="O9" s="114"/>
      <x:c r="P9" s="114"/>
      <x:c r="Q9" s="114"/>
      <x:c r="R9" s="114"/>
      <x:c r="S9" s="114"/>
      <x:c r="T9" s="114"/>
      <x:c r="U9" s="114"/>
      <x:c r="V9" s="114"/>
      <x:c r="W9" s="114"/>
      <x:c r="X9" s="114"/>
      <x:c r="Y9" s="114"/>
      <x:c r="Z9" s="114"/>
    </x:row>
    <x:row r="10">
      <x:c r="A10" s="151" t="str">
        <x:v>S06</x:v>
      </x:c>
      <x:c r="B10" s="152" t="str">
        <x:v>Aprendizagem</x:v>
      </x:c>
      <x:c r="C10" s="152" t="str">
        <x:v>American Psychiatric Association</x:v>
      </x:c>
      <x:c r="D10" s="152" t="str">
        <x:v>2024</x:v>
      </x:c>
      <x:c r="E10" s="152" t="str">
        <x:v>5%–15% dos escolares</x:v>
      </x:c>
      <x:c r="F10" s="152" t="str">
        <x:v>Referência clínica</x:v>
      </x:c>
      <x:c r="G10" s="152" t="str">
        <x:v>Moderada</x:v>
      </x:c>
      <x:c r="H10" s="133" t="str">
        <x:v>https://www.psychiatry.org/patients-families/specific-learning-disorder/what-is-specific-learning-disorder</x:v>
      </x:c>
      <x:c r="I10" s="114"/>
      <x:c r="J10" s="114"/>
      <x:c r="K10" s="114"/>
      <x:c r="L10" s="114"/>
      <x:c r="M10" s="114"/>
      <x:c r="N10" s="114"/>
      <x:c r="O10" s="114"/>
      <x:c r="P10" s="114"/>
      <x:c r="Q10" s="114"/>
      <x:c r="R10" s="114"/>
      <x:c r="S10" s="114"/>
      <x:c r="T10" s="114"/>
      <x:c r="U10" s="114"/>
      <x:c r="V10" s="114"/>
      <x:c r="W10" s="114"/>
      <x:c r="X10" s="114"/>
      <x:c r="Y10" s="114"/>
      <x:c r="Z10" s="114"/>
    </x:row>
    <x:row r="11">
      <x:c r="A11" s="151" t="str">
        <x:v>S07</x:v>
      </x:c>
      <x:c r="B11" s="152" t="str">
        <x:v>Deficiência intelectual</x:v>
      </x:c>
      <x:c r="C11" s="152" t="str">
        <x:v>Maulik et al.</x:v>
      </x:c>
      <x:c r="D11" s="152" t="str">
        <x:v>2011</x:v>
      </x:c>
      <x:c r="E11" s="152" t="str">
        <x:v>10,37 por mil; faixa operacional 1,0%–1,4%</x:v>
      </x:c>
      <x:c r="F11" s="152" t="str">
        <x:v>Meta-análise</x:v>
      </x:c>
      <x:c r="G11" s="152" t="str">
        <x:v>Moderada-alta</x:v>
      </x:c>
      <x:c r="H11" s="133" t="str">
        <x:v>https://pubmed.ncbi.nlm.nih.gov/21236634/</x:v>
      </x:c>
      <x:c r="I11" s="114"/>
      <x:c r="J11" s="114"/>
      <x:c r="K11" s="114"/>
      <x:c r="L11" s="114"/>
      <x:c r="M11" s="114"/>
      <x:c r="N11" s="114"/>
      <x:c r="O11" s="114"/>
      <x:c r="P11" s="114"/>
      <x:c r="Q11" s="114"/>
      <x:c r="R11" s="114"/>
      <x:c r="S11" s="114"/>
      <x:c r="T11" s="114"/>
      <x:c r="U11" s="114"/>
      <x:c r="V11" s="114"/>
      <x:c r="W11" s="114"/>
      <x:c r="X11" s="114"/>
      <x:c r="Y11" s="114"/>
      <x:c r="Z11" s="114"/>
    </x:row>
    <x:row r="12">
      <x:c r="A12" s="151" t="str">
        <x:v>S08</x:v>
      </x:c>
      <x:c r="B12" s="152" t="str">
        <x:v>Altas habilidades</x:v>
      </x:c>
      <x:c r="C12" s="152" t="str">
        <x:v>CNE/CP Parecer 51/2023</x:v>
      </x:c>
      <x:c r="D12" s="152" t="str">
        <x:v>2023/2026</x:v>
      </x:c>
      <x:c r="E12" s="152" t="str">
        <x:v>1%–3% dos estudantes</x:v>
      </x:c>
      <x:c r="F12" s="152" t="str">
        <x:v>Oficial</x:v>
      </x:c>
      <x:c r="G12" s="152" t="str">
        <x:v>Moderada</x:v>
      </x:c>
      <x:c r="H12" s="133" t="str">
        <x:v>https://www.gov.br/mec/pt-br/cne/2023/pcp051_23.pdf</x:v>
      </x:c>
      <x:c r="I12" s="114"/>
      <x:c r="J12" s="114"/>
      <x:c r="K12" s="114"/>
      <x:c r="L12" s="114"/>
      <x:c r="M12" s="114"/>
      <x:c r="N12" s="114"/>
      <x:c r="O12" s="114"/>
      <x:c r="P12" s="114"/>
      <x:c r="Q12" s="114"/>
      <x:c r="R12" s="114"/>
      <x:c r="S12" s="114"/>
      <x:c r="T12" s="114"/>
      <x:c r="U12" s="114"/>
      <x:c r="V12" s="114"/>
      <x:c r="W12" s="114"/>
      <x:c r="X12" s="114"/>
      <x:c r="Y12" s="114"/>
      <x:c r="Z12" s="114"/>
    </x:row>
    <x:row r="13">
      <x:c r="A13" s="151" t="str">
        <x:v>S09</x:v>
      </x:c>
      <x:c r="B13" s="152" t="str">
        <x:v>Indicação</x:v>
      </x:c>
      <x:c r="C13" s="152" t="str">
        <x:v>Ministério da Saúde — PCDT TDAH</x:v>
      </x:c>
      <x:c r="D13" s="152" t="str">
        <x:v>2022</x:v>
      </x:c>
      <x:c r="E13" s="152" t="str">
        <x:v>Testes úteis, não necessários em todo diagnóstico</x:v>
      </x:c>
      <x:c r="F13" s="152" t="str">
        <x:v>Diretriz</x:v>
      </x:c>
      <x:c r="G13" s="152" t="str">
        <x:v>Alta</x:v>
      </x:c>
      <x:c r="H13" s="133" t="str">
        <x:v>https://www.gov.br/conitec/pt-br/midias/protocolos/portariaconjuntan14pcdttranstornododeficitdeatencaocomhiperatividadetdah.pdf/@@display-file/file</x:v>
      </x:c>
      <x:c r="I13" s="114"/>
      <x:c r="J13" s="114"/>
      <x:c r="K13" s="114"/>
      <x:c r="L13" s="114"/>
      <x:c r="M13" s="114"/>
      <x:c r="N13" s="114"/>
      <x:c r="O13" s="114"/>
      <x:c r="P13" s="114"/>
      <x:c r="Q13" s="114"/>
      <x:c r="R13" s="114"/>
      <x:c r="S13" s="114"/>
      <x:c r="T13" s="114"/>
      <x:c r="U13" s="114"/>
      <x:c r="V13" s="114"/>
      <x:c r="W13" s="114"/>
      <x:c r="X13" s="114"/>
      <x:c r="Y13" s="114"/>
      <x:c r="Z13" s="114"/>
    </x:row>
    <x:row r="14">
      <x:c r="A14" s="151" t="str">
        <x:v>S10</x:v>
      </x:c>
      <x:c r="B14" s="152" t="str">
        <x:v>Indicação</x:v>
      </x:c>
      <x:c r="C14" s="152" t="str">
        <x:v>CFP — Neuropsicologia: Ciência e Profissão</x:v>
      </x:c>
      <x:c r="D14" s="152" t="str">
        <x:v>2023</x:v>
      </x:c>
      <x:c r="E14" s="152" t="str">
        <x:v>Avaliação responde a demanda formulada e decisão</x:v>
      </x:c>
      <x:c r="F14" s="152" t="str">
        <x:v>Profissional</x:v>
      </x:c>
      <x:c r="G14" s="152" t="str">
        <x:v>Alta</x:v>
      </x:c>
      <x:c r="H14" s="133" t="str">
        <x:v>https://site.cfp.org.br/wp-content/uploads/2023/09/Neuropsicologia_manual-4.pdf</x:v>
      </x:c>
      <x:c r="I14" s="114"/>
      <x:c r="J14" s="114"/>
      <x:c r="K14" s="114"/>
      <x:c r="L14" s="114"/>
      <x:c r="M14" s="114"/>
      <x:c r="N14" s="114"/>
      <x:c r="O14" s="114"/>
      <x:c r="P14" s="114"/>
      <x:c r="Q14" s="114"/>
      <x:c r="R14" s="114"/>
      <x:c r="S14" s="114"/>
      <x:c r="T14" s="114"/>
      <x:c r="U14" s="114"/>
      <x:c r="V14" s="114"/>
      <x:c r="W14" s="114"/>
      <x:c r="X14" s="114"/>
      <x:c r="Y14" s="114"/>
      <x:c r="Z14" s="114"/>
    </x:row>
    <x:row r="15">
      <x:c r="A15" s="151" t="str">
        <x:v>S11</x:v>
      </x:c>
      <x:c r="B15" s="152" t="str">
        <x:v>Sobreposição</x:v>
      </x:c>
      <x:c r="C15" s="152" t="str">
        <x:v>Lai et al.</x:v>
      </x:c>
      <x:c r="D15" s="152" t="str">
        <x:v>2019</x:v>
      </x:c>
      <x:c r="E15" s="152" t="str">
        <x:v>TDAH em 28% das pessoas autistas</x:v>
      </x:c>
      <x:c r="F15" s="152" t="str">
        <x:v>Meta-análise</x:v>
      </x:c>
      <x:c r="G15" s="152" t="str">
        <x:v>Moderada-alta</x:v>
      </x:c>
      <x:c r="H15" s="133" t="str">
        <x:v>https://pubmed.ncbi.nlm.nih.gov/31447415/</x:v>
      </x:c>
      <x:c r="I15" s="114"/>
      <x:c r="J15" s="114"/>
      <x:c r="K15" s="114"/>
      <x:c r="L15" s="114"/>
      <x:c r="M15" s="114"/>
      <x:c r="N15" s="114"/>
      <x:c r="O15" s="114"/>
      <x:c r="P15" s="114"/>
      <x:c r="Q15" s="114"/>
      <x:c r="R15" s="114"/>
      <x:c r="S15" s="114"/>
      <x:c r="T15" s="114"/>
      <x:c r="U15" s="114"/>
      <x:c r="V15" s="114"/>
      <x:c r="W15" s="114"/>
      <x:c r="X15" s="114"/>
      <x:c r="Y15" s="114"/>
      <x:c r="Z15" s="114"/>
    </x:row>
    <x:row r="16">
      <x:c r="A16" s="151" t="str">
        <x:v>S12</x:v>
      </x:c>
      <x:c r="B16" s="152" t="str">
        <x:v>Reavaliação</x:v>
      </x:c>
      <x:c r="C16" s="152" t="str">
        <x:v>CFP — Resolução 06/2019 comentada</x:v>
      </x:c>
      <x:c r="D16" s="152" t="str">
        <x:v>2019</x:v>
      </x:c>
      <x:c r="E16" s="152" t="str">
        <x:v>Sem prazo universal; depende da finalidade e nova demanda</x:v>
      </x:c>
      <x:c r="F16" s="152" t="str">
        <x:v>Normativa</x:v>
      </x:c>
      <x:c r="G16" s="152" t="str">
        <x:v>Alta</x:v>
      </x:c>
      <x:c r="H16" s="133" t="str">
        <x:v>https://site.cfp.org.br/wp-content/uploads/2019/09/Resolu%C3%A7%C3%A3o-CFP-n-06-2019-comentada.pdf</x:v>
      </x:c>
      <x:c r="I16" s="114"/>
      <x:c r="J16" s="114"/>
      <x:c r="K16" s="114"/>
      <x:c r="L16" s="114"/>
      <x:c r="M16" s="114"/>
      <x:c r="N16" s="114"/>
      <x:c r="O16" s="114"/>
      <x:c r="P16" s="114"/>
      <x:c r="Q16" s="114"/>
      <x:c r="R16" s="114"/>
      <x:c r="S16" s="114"/>
      <x:c r="T16" s="114"/>
      <x:c r="U16" s="114"/>
      <x:c r="V16" s="114"/>
      <x:c r="W16" s="114"/>
      <x:c r="X16" s="114"/>
      <x:c r="Y16" s="114"/>
      <x:c r="Z16" s="114"/>
    </x:row>
    <x:row r="17">
      <x:c r="A17" s="151" t="str">
        <x:v>S13</x:v>
      </x:c>
      <x:c r="B17" s="152" t="str">
        <x:v>Planos</x:v>
      </x:c>
      <x:c r="C17" s="152" t="str">
        <x:v>ANS — Dados do setor / Tabnet</x:v>
      </x:c>
      <x:c r="D17" s="152" t="str">
        <x:v>jun/2026</x:v>
      </x:c>
      <x:c r="E17" s="152" t="str">
        <x:v>291.834 vínculos nos dois municípios</x:v>
      </x:c>
      <x:c r="F17" s="152" t="str">
        <x:v>Oficial</x:v>
      </x:c>
      <x:c r="G17" s="152" t="str">
        <x:v>Alta</x:v>
      </x:c>
      <x:c r="H17" s="133" t="str">
        <x:v>https://www.gov.br/ans/pt-br/acesso-a-informacao/perfil-do-setor/dados-e-indicadores-do-setor</x:v>
      </x:c>
      <x:c r="I17" s="114"/>
      <x:c r="J17" s="114"/>
      <x:c r="K17" s="114"/>
      <x:c r="L17" s="114"/>
      <x:c r="M17" s="114"/>
      <x:c r="N17" s="114"/>
      <x:c r="O17" s="114"/>
      <x:c r="P17" s="114"/>
      <x:c r="Q17" s="114"/>
      <x:c r="R17" s="114"/>
      <x:c r="S17" s="114"/>
      <x:c r="T17" s="114"/>
      <x:c r="U17" s="114"/>
      <x:c r="V17" s="114"/>
      <x:c r="W17" s="114"/>
      <x:c r="X17" s="114"/>
      <x:c r="Y17" s="114"/>
      <x:c r="Z17" s="114"/>
    </x:row>
    <x:row r="18">
      <x:c r="A18" s="151" t="str">
        <x:v>S14</x:v>
      </x:c>
      <x:c r="B18" s="152" t="str">
        <x:v>Reembolso</x:v>
      </x:c>
      <x:c r="C18" s="152" t="str">
        <x:v>ANS — Reembolso</x:v>
      </x:c>
      <x:c r="D18" s="152" t="str">
        <x:v>2026</x:v>
      </x:c>
      <x:c r="E18" s="152" t="str">
        <x:v>Depende do contrato/livre escolha e regras aplicáveis</x:v>
      </x:c>
      <x:c r="F18" s="152" t="str">
        <x:v>Oficial</x:v>
      </x:c>
      <x:c r="G18" s="152" t="str">
        <x:v>Alta</x:v>
      </x:c>
      <x:c r="H18" s="133" t="str">
        <x:v>https://www.gov.br/ans/pt-br/assuntos/consumidor/o-que-o-seu-plano-de-saude-deve-cobrir-1/reembolso</x:v>
      </x:c>
      <x:c r="I18" s="114"/>
      <x:c r="J18" s="114"/>
      <x:c r="K18" s="114"/>
      <x:c r="L18" s="114"/>
      <x:c r="M18" s="114"/>
      <x:c r="N18" s="114"/>
      <x:c r="O18" s="114"/>
      <x:c r="P18" s="114"/>
      <x:c r="Q18" s="114"/>
      <x:c r="R18" s="114"/>
      <x:c r="S18" s="114"/>
      <x:c r="T18" s="114"/>
      <x:c r="U18" s="114"/>
      <x:c r="V18" s="114"/>
      <x:c r="W18" s="114"/>
      <x:c r="X18" s="114"/>
      <x:c r="Y18" s="114"/>
      <x:c r="Z18" s="114"/>
    </x:row>
    <x:row r="19">
      <x:c r="A19" s="151" t="str">
        <x:v>S15</x:v>
      </x:c>
      <x:c r="B19" s="152" t="str">
        <x:v>Educação</x:v>
      </x:c>
      <x:c r="C19" s="152" t="str">
        <x:v>INEP/QEdu — Censo Escolar</x:v>
      </x:c>
      <x:c r="D19" s="152" t="str">
        <x:v>2025</x:v>
      </x:c>
      <x:c r="E19" s="152" t="str">
        <x:v>7.372 matrículas de educação especial</x:v>
      </x:c>
      <x:c r="F19" s="152" t="str">
        <x:v>Secundária sobre base oficial</x:v>
      </x:c>
      <x:c r="G19" s="152" t="str">
        <x:v>Média</x:v>
      </x:c>
      <x:c r="H19" s="133" t="str">
        <x:v>https://portaliede.org.br/contribuicao/dados-do-censo-escolar-2025-ja-estao-disponiveis-no-qedu/</x:v>
      </x:c>
      <x:c r="I19" s="114"/>
      <x:c r="J19" s="114"/>
      <x:c r="K19" s="114"/>
      <x:c r="L19" s="114"/>
      <x:c r="M19" s="114"/>
      <x:c r="N19" s="114"/>
      <x:c r="O19" s="114"/>
      <x:c r="P19" s="114"/>
      <x:c r="Q19" s="114"/>
      <x:c r="R19" s="114"/>
      <x:c r="S19" s="114"/>
      <x:c r="T19" s="114"/>
      <x:c r="U19" s="114"/>
      <x:c r="V19" s="114"/>
      <x:c r="W19" s="114"/>
      <x:c r="X19" s="114"/>
      <x:c r="Y19" s="114"/>
      <x:c r="Z19" s="114"/>
    </x:row>
    <x:row r="20">
      <x:c r="A20" s="151" t="str">
        <x:v>S16</x:v>
      </x:c>
      <x:c r="B20" s="152" t="str">
        <x:v>SUS</x:v>
      </x:c>
      <x:c r="C20" s="152" t="str">
        <x:v>DATASUS/SIA</x:v>
      </x:c>
      <x:c r="D20" s="152" t="str">
        <x:v>2025</x:v>
      </x:c>
      <x:c r="E20" s="152" t="str">
        <x:v>1.050 testes psicodiagnósticos; 3.048 acompanhamentos</x:v>
      </x:c>
      <x:c r="F20" s="152" t="str">
        <x:v>Oficial</x:v>
      </x:c>
      <x:c r="G20" s="152" t="str">
        <x:v>Alta</x:v>
      </x:c>
      <x:c r="H20" s="133" t="str">
        <x:v>https://datasus.saude.gov.br/acesso-a-informacao/producao-ambulatorial-sia-sus/</x:v>
      </x:c>
      <x:c r="I20" s="114"/>
      <x:c r="J20" s="114"/>
      <x:c r="K20" s="114"/>
      <x:c r="L20" s="114"/>
      <x:c r="M20" s="114"/>
      <x:c r="N20" s="114"/>
      <x:c r="O20" s="114"/>
      <x:c r="P20" s="114"/>
      <x:c r="Q20" s="114"/>
      <x:c r="R20" s="114"/>
      <x:c r="S20" s="114"/>
      <x:c r="T20" s="114"/>
      <x:c r="U20" s="114"/>
      <x:c r="V20" s="114"/>
      <x:c r="W20" s="114"/>
      <x:c r="X20" s="114"/>
      <x:c r="Y20" s="114"/>
      <x:c r="Z20" s="114"/>
    </x:row>
    <x:row r="21">
      <x:c r="A21" s="151" t="str">
        <x:v>S17</x:v>
      </x:c>
      <x:c r="B21" s="152" t="str">
        <x:v>Preço</x:v>
      </x:c>
      <x:c r="C21" s="152" t="str">
        <x:v>Doctoralia — listagens em Cuiabá</x:v>
      </x:c>
      <x:c r="D21" s="152" t="str">
        <x:v>set/2026</x:v>
      </x:c>
      <x:c r="E21" s="152" t="str">
        <x:v>R$1.600–R$3.600 em anúncios de avaliação com laudo/completa</x:v>
      </x:c>
      <x:c r="F21" s="152" t="str">
        <x:v>Comercial</x:v>
      </x:c>
      <x:c r="G21" s="152" t="str">
        <x:v>Baixa-moderada</x:v>
      </x:c>
      <x:c r="H21" s="133" t="str">
        <x:v>https://www.doctoralia.com.br/servicos-de-tratamento/avaliacao-neuropsicologica/cuiaba</x:v>
      </x:c>
      <x:c r="I21" s="114"/>
      <x:c r="J21" s="114"/>
      <x:c r="K21" s="114"/>
      <x:c r="L21" s="114"/>
      <x:c r="M21" s="114"/>
      <x:c r="N21" s="114"/>
      <x:c r="O21" s="114"/>
      <x:c r="P21" s="114"/>
      <x:c r="Q21" s="114"/>
      <x:c r="R21" s="114"/>
      <x:c r="S21" s="114"/>
      <x:c r="T21" s="114"/>
      <x:c r="U21" s="114"/>
      <x:c r="V21" s="114"/>
      <x:c r="W21" s="114"/>
      <x:c r="X21" s="114"/>
      <x:c r="Y21" s="114"/>
      <x:c r="Z21" s="114"/>
    </x:row>
    <x:row r="22">
      <x:c r="A22" s="154" t="str">
        <x:v>S18</x:v>
      </x:c>
      <x:c r="B22" s="155" t="str">
        <x:v>Histórico</x:v>
      </x:c>
      <x:c r="C22" s="155" t="str">
        <x:v>Formulário e esclarecimentos da clínica</x:v>
      </x:c>
      <x:c r="D22" s="155" t="str">
        <x:v>set/2026</x:v>
      </x:c>
      <x:c r="E22" s="155" t="str">
        <x:v>&gt;6.000 avaliações desde 2015</x:v>
      </x:c>
      <x:c r="F22" s="155" t="str">
        <x:v>Relato interno</x:v>
      </x:c>
      <x:c r="G22" s="155" t="str">
        <x:v>Média como relato</x:v>
      </x:c>
      <x:c r="H22" s="136" t="str">
        <x:v>Material interno</x:v>
      </x:c>
      <x:c r="I22" s="114"/>
      <x:c r="J22" s="114"/>
      <x:c r="K22" s="114"/>
      <x:c r="L22" s="114"/>
      <x:c r="M22" s="114"/>
      <x:c r="N22" s="114"/>
      <x:c r="O22" s="114"/>
      <x:c r="P22" s="114"/>
      <x:c r="Q22" s="114"/>
      <x:c r="R22" s="114"/>
      <x:c r="S22" s="114"/>
      <x:c r="T22" s="114"/>
      <x:c r="U22" s="114"/>
      <x:c r="V22" s="114"/>
      <x:c r="W22" s="114"/>
      <x:c r="X22" s="114"/>
      <x:c r="Y22" s="114"/>
      <x:c r="Z22" s="114"/>
    </x:row>
    <x:row r="23">
      <x:c r="A23" s="114"/>
      <x:c r="B23" s="114"/>
      <x:c r="C23" s="114"/>
      <x:c r="D23" s="114"/>
      <x:c r="E23" s="114"/>
      <x:c r="F23" s="114"/>
      <x:c r="G23" s="114"/>
      <x:c r="H23" s="114"/>
      <x:c r="I23" s="114"/>
      <x:c r="J23" s="114"/>
      <x:c r="K23" s="114"/>
      <x:c r="L23" s="114"/>
      <x:c r="M23" s="114"/>
      <x:c r="N23" s="114"/>
      <x:c r="O23" s="114"/>
      <x:c r="P23" s="114"/>
      <x:c r="Q23" s="114"/>
      <x:c r="R23" s="114"/>
      <x:c r="S23" s="114"/>
      <x:c r="T23" s="114"/>
      <x:c r="U23" s="114"/>
      <x:c r="V23" s="114"/>
      <x:c r="W23" s="114"/>
      <x:c r="X23" s="114"/>
      <x:c r="Y23" s="114"/>
      <x:c r="Z23" s="114"/>
    </x:row>
    <x:row r="24">
      <x:c r="A24" s="114"/>
      <x:c r="B24" s="114"/>
      <x:c r="C24" s="114"/>
      <x:c r="D24" s="114"/>
      <x:c r="E24" s="114"/>
      <x:c r="F24" s="114"/>
      <x:c r="G24" s="114"/>
      <x:c r="H24" s="114"/>
      <x:c r="I24" s="114"/>
      <x:c r="J24" s="114"/>
      <x:c r="K24" s="114"/>
      <x:c r="L24" s="114"/>
      <x:c r="M24" s="114"/>
      <x:c r="N24" s="114"/>
      <x:c r="O24" s="114"/>
      <x:c r="P24" s="114"/>
      <x:c r="Q24" s="114"/>
      <x:c r="R24" s="114"/>
      <x:c r="S24" s="114"/>
      <x:c r="T24" s="114"/>
      <x:c r="U24" s="114"/>
      <x:c r="V24" s="114"/>
      <x:c r="W24" s="114"/>
      <x:c r="X24" s="114"/>
      <x:c r="Y24" s="114"/>
      <x:c r="Z24" s="114"/>
    </x:row>
    <x:row r="25">
      <x:c r="A25" s="114"/>
      <x:c r="B25" s="114"/>
      <x:c r="C25" s="114"/>
      <x:c r="D25" s="114"/>
      <x:c r="E25" s="114"/>
      <x:c r="F25" s="114"/>
      <x:c r="G25" s="114"/>
      <x:c r="H25" s="114"/>
      <x:c r="I25" s="114"/>
      <x:c r="J25" s="114"/>
      <x:c r="K25" s="114"/>
      <x:c r="L25" s="114"/>
      <x:c r="M25" s="114"/>
      <x:c r="N25" s="114"/>
      <x:c r="O25" s="114"/>
      <x:c r="P25" s="114"/>
      <x:c r="Q25" s="114"/>
      <x:c r="R25" s="114"/>
      <x:c r="S25" s="114"/>
      <x:c r="T25" s="114"/>
      <x:c r="U25" s="114"/>
      <x:c r="V25" s="114"/>
      <x:c r="W25" s="114"/>
      <x:c r="X25" s="114"/>
      <x:c r="Y25" s="114"/>
      <x:c r="Z25" s="114"/>
    </x:row>
    <x:row r="26">
      <x:c r="A26" s="114"/>
      <x:c r="B26" s="114"/>
      <x:c r="C26" s="114"/>
      <x:c r="D26" s="114"/>
      <x:c r="E26" s="114"/>
      <x:c r="F26" s="114"/>
      <x:c r="G26" s="114"/>
      <x:c r="H26" s="114"/>
      <x:c r="I26" s="114"/>
      <x:c r="J26" s="114"/>
      <x:c r="K26" s="114"/>
      <x:c r="L26" s="114"/>
      <x:c r="M26" s="114"/>
      <x:c r="N26" s="114"/>
      <x:c r="O26" s="114"/>
      <x:c r="P26" s="114"/>
      <x:c r="Q26" s="114"/>
      <x:c r="R26" s="114"/>
      <x:c r="S26" s="114"/>
      <x:c r="T26" s="114"/>
      <x:c r="U26" s="114"/>
      <x:c r="V26" s="114"/>
      <x:c r="W26" s="114"/>
      <x:c r="X26" s="114"/>
      <x:c r="Y26" s="114"/>
      <x:c r="Z26" s="114"/>
    </x:row>
    <x:row r="27">
      <x:c r="A27" s="114"/>
      <x:c r="B27" s="114"/>
      <x:c r="C27" s="114"/>
      <x:c r="D27" s="114"/>
      <x:c r="E27" s="114"/>
      <x:c r="F27" s="114"/>
      <x:c r="G27" s="114"/>
      <x:c r="H27" s="114"/>
      <x:c r="I27" s="114"/>
      <x:c r="J27" s="114"/>
      <x:c r="K27" s="114"/>
      <x:c r="L27" s="114"/>
      <x:c r="M27" s="114"/>
      <x:c r="N27" s="114"/>
      <x:c r="O27" s="114"/>
      <x:c r="P27" s="114"/>
      <x:c r="Q27" s="114"/>
      <x:c r="R27" s="114"/>
      <x:c r="S27" s="114"/>
      <x:c r="T27" s="114"/>
      <x:c r="U27" s="114"/>
      <x:c r="V27" s="114"/>
      <x:c r="W27" s="114"/>
      <x:c r="X27" s="114"/>
      <x:c r="Y27" s="114"/>
      <x:c r="Z27" s="114"/>
    </x:row>
    <x:row r="28">
      <x:c r="A28" s="114"/>
      <x:c r="B28" s="114"/>
      <x:c r="C28" s="114"/>
      <x:c r="D28" s="114"/>
      <x:c r="E28" s="114"/>
      <x:c r="F28" s="114"/>
      <x:c r="G28" s="114"/>
      <x:c r="H28" s="114"/>
      <x:c r="I28" s="114"/>
      <x:c r="J28" s="114"/>
      <x:c r="K28" s="114"/>
      <x:c r="L28" s="114"/>
      <x:c r="M28" s="114"/>
      <x:c r="N28" s="114"/>
      <x:c r="O28" s="114"/>
      <x:c r="P28" s="114"/>
      <x:c r="Q28" s="114"/>
      <x:c r="R28" s="114"/>
      <x:c r="S28" s="114"/>
      <x:c r="T28" s="114"/>
      <x:c r="U28" s="114"/>
      <x:c r="V28" s="114"/>
      <x:c r="W28" s="114"/>
      <x:c r="X28" s="114"/>
      <x:c r="Y28" s="114"/>
      <x:c r="Z28" s="114"/>
    </x:row>
    <x:row r="29">
      <x:c r="A29" s="114"/>
      <x:c r="B29" s="114"/>
      <x:c r="C29" s="114"/>
      <x:c r="D29" s="114"/>
      <x:c r="E29" s="114"/>
      <x:c r="F29" s="114"/>
      <x:c r="G29" s="114"/>
      <x:c r="H29" s="114"/>
      <x:c r="I29" s="114"/>
      <x:c r="J29" s="114"/>
      <x:c r="K29" s="114"/>
      <x:c r="L29" s="114"/>
      <x:c r="M29" s="114"/>
      <x:c r="N29" s="114"/>
      <x:c r="O29" s="114"/>
      <x:c r="P29" s="114"/>
      <x:c r="Q29" s="114"/>
      <x:c r="R29" s="114"/>
      <x:c r="S29" s="114"/>
      <x:c r="T29" s="114"/>
      <x:c r="U29" s="114"/>
      <x:c r="V29" s="114"/>
      <x:c r="W29" s="114"/>
      <x:c r="X29" s="114"/>
      <x:c r="Y29" s="114"/>
      <x:c r="Z29" s="114"/>
    </x:row>
    <x:row r="30">
      <x:c r="A30" s="114"/>
      <x:c r="B30" s="114"/>
      <x:c r="C30" s="114"/>
      <x:c r="D30" s="114"/>
      <x:c r="E30" s="114"/>
      <x:c r="F30" s="114"/>
      <x:c r="G30" s="114"/>
      <x:c r="H30" s="114"/>
      <x:c r="I30" s="114"/>
      <x:c r="J30" s="114"/>
      <x:c r="K30" s="114"/>
      <x:c r="L30" s="114"/>
      <x:c r="M30" s="114"/>
      <x:c r="N30" s="114"/>
      <x:c r="O30" s="114"/>
      <x:c r="P30" s="114"/>
      <x:c r="Q30" s="114"/>
      <x:c r="R30" s="114"/>
      <x:c r="S30" s="114"/>
      <x:c r="T30" s="114"/>
      <x:c r="U30" s="114"/>
      <x:c r="V30" s="114"/>
      <x:c r="W30" s="114"/>
      <x:c r="X30" s="114"/>
      <x:c r="Y30" s="114"/>
      <x:c r="Z30" s="114"/>
    </x:row>
    <x:row r="31">
      <x:c r="A31" s="114"/>
      <x:c r="B31" s="114"/>
      <x:c r="C31" s="114"/>
      <x:c r="D31" s="114"/>
      <x:c r="E31" s="114"/>
      <x:c r="F31" s="114"/>
      <x:c r="G31" s="114"/>
      <x:c r="H31" s="114"/>
      <x:c r="I31" s="114"/>
      <x:c r="J31" s="114"/>
      <x:c r="K31" s="114"/>
      <x:c r="L31" s="114"/>
      <x:c r="M31" s="114"/>
      <x:c r="N31" s="114"/>
      <x:c r="O31" s="114"/>
      <x:c r="P31" s="114"/>
      <x:c r="Q31" s="114"/>
      <x:c r="R31" s="114"/>
      <x:c r="S31" s="114"/>
      <x:c r="T31" s="114"/>
      <x:c r="U31" s="114"/>
      <x:c r="V31" s="114"/>
      <x:c r="W31" s="114"/>
      <x:c r="X31" s="114"/>
      <x:c r="Y31" s="114"/>
      <x:c r="Z31" s="114"/>
    </x:row>
    <x:row r="32">
      <x:c r="A32" s="114"/>
      <x:c r="B32" s="114"/>
      <x:c r="C32" s="114"/>
      <x:c r="D32" s="114"/>
      <x:c r="E32" s="114"/>
      <x:c r="F32" s="114"/>
      <x:c r="G32" s="114"/>
      <x:c r="H32" s="114"/>
      <x:c r="I32" s="114"/>
      <x:c r="J32" s="114"/>
      <x:c r="K32" s="114"/>
      <x:c r="L32" s="114"/>
      <x:c r="M32" s="114"/>
      <x:c r="N32" s="114"/>
      <x:c r="O32" s="114"/>
      <x:c r="P32" s="114"/>
      <x:c r="Q32" s="114"/>
      <x:c r="R32" s="114"/>
      <x:c r="S32" s="114"/>
      <x:c r="T32" s="114"/>
      <x:c r="U32" s="114"/>
      <x:c r="V32" s="114"/>
      <x:c r="W32" s="114"/>
      <x:c r="X32" s="114"/>
      <x:c r="Y32" s="114"/>
      <x:c r="Z32" s="114"/>
    </x:row>
    <x:row r="33">
      <x:c r="A33" s="114"/>
      <x:c r="B33" s="114"/>
      <x:c r="C33" s="114"/>
      <x:c r="D33" s="114"/>
      <x:c r="E33" s="114"/>
      <x:c r="F33" s="114"/>
      <x:c r="G33" s="114"/>
      <x:c r="H33" s="114"/>
      <x:c r="I33" s="114"/>
      <x:c r="J33" s="114"/>
      <x:c r="K33" s="114"/>
      <x:c r="L33" s="114"/>
      <x:c r="M33" s="114"/>
      <x:c r="N33" s="114"/>
      <x:c r="O33" s="114"/>
      <x:c r="P33" s="114"/>
      <x:c r="Q33" s="114"/>
      <x:c r="R33" s="114"/>
      <x:c r="S33" s="114"/>
      <x:c r="T33" s="114"/>
      <x:c r="U33" s="114"/>
      <x:c r="V33" s="114"/>
      <x:c r="W33" s="114"/>
      <x:c r="X33" s="114"/>
      <x:c r="Y33" s="114"/>
      <x:c r="Z33" s="114"/>
    </x:row>
    <x:row r="34">
      <x:c r="A34" s="114"/>
      <x:c r="B34" s="114"/>
      <x:c r="C34" s="114"/>
      <x:c r="D34" s="114"/>
      <x:c r="E34" s="114"/>
      <x:c r="F34" s="114"/>
      <x:c r="G34" s="114"/>
      <x:c r="H34" s="114"/>
      <x:c r="I34" s="114"/>
      <x:c r="J34" s="114"/>
      <x:c r="K34" s="114"/>
      <x:c r="L34" s="114"/>
      <x:c r="M34" s="114"/>
      <x:c r="N34" s="114"/>
      <x:c r="O34" s="114"/>
      <x:c r="P34" s="114"/>
      <x:c r="Q34" s="114"/>
      <x:c r="R34" s="114"/>
      <x:c r="S34" s="114"/>
      <x:c r="T34" s="114"/>
      <x:c r="U34" s="114"/>
      <x:c r="V34" s="114"/>
      <x:c r="W34" s="114"/>
      <x:c r="X34" s="114"/>
      <x:c r="Y34" s="114"/>
      <x:c r="Z34" s="114"/>
    </x:row>
    <x:row r="35">
      <x:c r="A35" s="114"/>
      <x:c r="B35" s="114"/>
      <x:c r="C35" s="114"/>
      <x:c r="D35" s="114"/>
      <x:c r="E35" s="114"/>
      <x:c r="F35" s="114"/>
      <x:c r="G35" s="114"/>
      <x:c r="H35" s="114"/>
      <x:c r="I35" s="114"/>
      <x:c r="J35" s="114"/>
      <x:c r="K35" s="114"/>
      <x:c r="L35" s="114"/>
      <x:c r="M35" s="114"/>
      <x:c r="N35" s="114"/>
      <x:c r="O35" s="114"/>
      <x:c r="P35" s="114"/>
      <x:c r="Q35" s="114"/>
      <x:c r="R35" s="114"/>
      <x:c r="S35" s="114"/>
      <x:c r="T35" s="114"/>
      <x:c r="U35" s="114"/>
      <x:c r="V35" s="114"/>
      <x:c r="W35" s="114"/>
      <x:c r="X35" s="114"/>
      <x:c r="Y35" s="114"/>
      <x:c r="Z35" s="114"/>
    </x:row>
    <x:row r="36">
      <x:c r="A36" s="114"/>
      <x:c r="B36" s="114"/>
      <x:c r="C36" s="114"/>
      <x:c r="D36" s="114"/>
      <x:c r="E36" s="114"/>
      <x:c r="F36" s="114"/>
      <x:c r="G36" s="114"/>
      <x:c r="H36" s="114"/>
      <x:c r="I36" s="114"/>
      <x:c r="J36" s="114"/>
      <x:c r="K36" s="114"/>
      <x:c r="L36" s="114"/>
      <x:c r="M36" s="114"/>
      <x:c r="N36" s="114"/>
      <x:c r="O36" s="114"/>
      <x:c r="P36" s="114"/>
      <x:c r="Q36" s="114"/>
      <x:c r="R36" s="114"/>
      <x:c r="S36" s="114"/>
      <x:c r="T36" s="114"/>
      <x:c r="U36" s="114"/>
      <x:c r="V36" s="114"/>
      <x:c r="W36" s="114"/>
      <x:c r="X36" s="114"/>
      <x:c r="Y36" s="114"/>
      <x:c r="Z36" s="114"/>
    </x:row>
    <x:row r="37">
      <x:c r="A37" s="114"/>
      <x:c r="B37" s="114"/>
      <x:c r="C37" s="114"/>
      <x:c r="D37" s="114"/>
      <x:c r="E37" s="114"/>
      <x:c r="F37" s="114"/>
      <x:c r="G37" s="114"/>
      <x:c r="H37" s="114"/>
      <x:c r="I37" s="114"/>
      <x:c r="J37" s="114"/>
      <x:c r="K37" s="114"/>
      <x:c r="L37" s="114"/>
      <x:c r="M37" s="114"/>
      <x:c r="N37" s="114"/>
      <x:c r="O37" s="114"/>
      <x:c r="P37" s="114"/>
      <x:c r="Q37" s="114"/>
      <x:c r="R37" s="114"/>
      <x:c r="S37" s="114"/>
      <x:c r="T37" s="114"/>
      <x:c r="U37" s="114"/>
      <x:c r="V37" s="114"/>
      <x:c r="W37" s="114"/>
      <x:c r="X37" s="114"/>
      <x:c r="Y37" s="114"/>
      <x:c r="Z37" s="114"/>
    </x:row>
    <x:row r="38">
      <x:c r="A38" s="114"/>
      <x:c r="B38" s="114"/>
      <x:c r="C38" s="114"/>
      <x:c r="D38" s="114"/>
      <x:c r="E38" s="114"/>
      <x:c r="F38" s="114"/>
      <x:c r="G38" s="114"/>
      <x:c r="H38" s="114"/>
      <x:c r="I38" s="114"/>
      <x:c r="J38" s="114"/>
      <x:c r="K38" s="114"/>
      <x:c r="L38" s="114"/>
      <x:c r="M38" s="114"/>
      <x:c r="N38" s="114"/>
      <x:c r="O38" s="114"/>
      <x:c r="P38" s="114"/>
      <x:c r="Q38" s="114"/>
      <x:c r="R38" s="114"/>
      <x:c r="S38" s="114"/>
      <x:c r="T38" s="114"/>
      <x:c r="U38" s="114"/>
      <x:c r="V38" s="114"/>
      <x:c r="W38" s="114"/>
      <x:c r="X38" s="114"/>
      <x:c r="Y38" s="114"/>
      <x:c r="Z38" s="114"/>
    </x:row>
    <x:row r="39">
      <x:c r="A39" s="114"/>
      <x:c r="B39" s="114"/>
      <x:c r="C39" s="114"/>
      <x:c r="D39" s="114"/>
      <x:c r="E39" s="114"/>
      <x:c r="F39" s="114"/>
      <x:c r="G39" s="114"/>
      <x:c r="H39" s="114"/>
      <x:c r="I39" s="114"/>
      <x:c r="J39" s="114"/>
      <x:c r="K39" s="114"/>
      <x:c r="L39" s="114"/>
      <x:c r="M39" s="114"/>
      <x:c r="N39" s="114"/>
      <x:c r="O39" s="114"/>
      <x:c r="P39" s="114"/>
      <x:c r="Q39" s="114"/>
      <x:c r="R39" s="114"/>
      <x:c r="S39" s="114"/>
      <x:c r="T39" s="114"/>
      <x:c r="U39" s="114"/>
      <x:c r="V39" s="114"/>
      <x:c r="W39" s="114"/>
      <x:c r="X39" s="114"/>
      <x:c r="Y39" s="114"/>
      <x:c r="Z39" s="114"/>
    </x:row>
    <x:row r="40">
      <x:c r="A40" s="114"/>
      <x:c r="B40" s="114"/>
      <x:c r="C40" s="114"/>
      <x:c r="D40" s="114"/>
      <x:c r="E40" s="114"/>
      <x:c r="F40" s="114"/>
      <x:c r="G40" s="114"/>
      <x:c r="H40" s="114"/>
      <x:c r="I40" s="114"/>
      <x:c r="J40" s="114"/>
      <x:c r="K40" s="114"/>
      <x:c r="L40" s="114"/>
      <x:c r="M40" s="114"/>
      <x:c r="N40" s="114"/>
      <x:c r="O40" s="114"/>
      <x:c r="P40" s="114"/>
      <x:c r="Q40" s="114"/>
      <x:c r="R40" s="114"/>
      <x:c r="S40" s="114"/>
      <x:c r="T40" s="114"/>
      <x:c r="U40" s="114"/>
      <x:c r="V40" s="114"/>
      <x:c r="W40" s="114"/>
      <x:c r="X40" s="114"/>
      <x:c r="Y40" s="114"/>
      <x:c r="Z40" s="114"/>
    </x:row>
    <x:row r="41">
      <x:c r="A41" s="114"/>
      <x:c r="B41" s="114"/>
      <x:c r="C41" s="114"/>
      <x:c r="D41" s="114"/>
      <x:c r="E41" s="114"/>
      <x:c r="F41" s="114"/>
      <x:c r="G41" s="114"/>
      <x:c r="H41" s="114"/>
      <x:c r="I41" s="114"/>
      <x:c r="J41" s="114"/>
      <x:c r="K41" s="114"/>
      <x:c r="L41" s="114"/>
      <x:c r="M41" s="114"/>
      <x:c r="N41" s="114"/>
      <x:c r="O41" s="114"/>
      <x:c r="P41" s="114"/>
      <x:c r="Q41" s="114"/>
      <x:c r="R41" s="114"/>
      <x:c r="S41" s="114"/>
      <x:c r="T41" s="114"/>
      <x:c r="U41" s="114"/>
      <x:c r="V41" s="114"/>
      <x:c r="W41" s="114"/>
      <x:c r="X41" s="114"/>
      <x:c r="Y41" s="114"/>
      <x:c r="Z41" s="114"/>
    </x:row>
    <x:row r="42">
      <x:c r="A42" s="114"/>
      <x:c r="B42" s="114"/>
      <x:c r="C42" s="114"/>
      <x:c r="D42" s="114"/>
      <x:c r="E42" s="114"/>
      <x:c r="F42" s="114"/>
      <x:c r="G42" s="114"/>
      <x:c r="H42" s="114"/>
      <x:c r="I42" s="114"/>
      <x:c r="J42" s="114"/>
      <x:c r="K42" s="114"/>
      <x:c r="L42" s="114"/>
      <x:c r="M42" s="114"/>
      <x:c r="N42" s="114"/>
      <x:c r="O42" s="114"/>
      <x:c r="P42" s="114"/>
      <x:c r="Q42" s="114"/>
      <x:c r="R42" s="114"/>
      <x:c r="S42" s="114"/>
      <x:c r="T42" s="114"/>
      <x:c r="U42" s="114"/>
      <x:c r="V42" s="114"/>
      <x:c r="W42" s="114"/>
      <x:c r="X42" s="114"/>
      <x:c r="Y42" s="114"/>
      <x:c r="Z42" s="114"/>
    </x:row>
    <x:row r="43">
      <x:c r="A43" s="114"/>
      <x:c r="B43" s="114"/>
      <x:c r="C43" s="114"/>
      <x:c r="D43" s="114"/>
      <x:c r="E43" s="114"/>
      <x:c r="F43" s="114"/>
      <x:c r="G43" s="114"/>
      <x:c r="H43" s="114"/>
      <x:c r="I43" s="114"/>
      <x:c r="J43" s="114"/>
      <x:c r="K43" s="114"/>
      <x:c r="L43" s="114"/>
      <x:c r="M43" s="114"/>
      <x:c r="N43" s="114"/>
      <x:c r="O43" s="114"/>
      <x:c r="P43" s="114"/>
      <x:c r="Q43" s="114"/>
      <x:c r="R43" s="114"/>
      <x:c r="S43" s="114"/>
      <x:c r="T43" s="114"/>
      <x:c r="U43" s="114"/>
      <x:c r="V43" s="114"/>
      <x:c r="W43" s="114"/>
      <x:c r="X43" s="114"/>
      <x:c r="Y43" s="114"/>
      <x:c r="Z43" s="114"/>
    </x:row>
    <x:row r="44">
      <x:c r="A44" s="114"/>
      <x:c r="B44" s="114"/>
      <x:c r="C44" s="114"/>
      <x:c r="D44" s="114"/>
      <x:c r="E44" s="114"/>
      <x:c r="F44" s="114"/>
      <x:c r="G44" s="114"/>
      <x:c r="H44" s="114"/>
      <x:c r="I44" s="114"/>
      <x:c r="J44" s="114"/>
      <x:c r="K44" s="114"/>
      <x:c r="L44" s="114"/>
      <x:c r="M44" s="114"/>
      <x:c r="N44" s="114"/>
      <x:c r="O44" s="114"/>
      <x:c r="P44" s="114"/>
      <x:c r="Q44" s="114"/>
      <x:c r="R44" s="114"/>
      <x:c r="S44" s="114"/>
      <x:c r="T44" s="114"/>
      <x:c r="U44" s="114"/>
      <x:c r="V44" s="114"/>
      <x:c r="W44" s="114"/>
      <x:c r="X44" s="114"/>
      <x:c r="Y44" s="114"/>
      <x:c r="Z44" s="114"/>
    </x:row>
    <x:row r="45">
      <x:c r="A45" s="114"/>
      <x:c r="B45" s="114"/>
      <x:c r="C45" s="114"/>
      <x:c r="D45" s="114"/>
      <x:c r="E45" s="114"/>
      <x:c r="F45" s="114"/>
      <x:c r="G45" s="114"/>
      <x:c r="H45" s="114"/>
      <x:c r="I45" s="114"/>
      <x:c r="J45" s="114"/>
      <x:c r="K45" s="114"/>
      <x:c r="L45" s="114"/>
      <x:c r="M45" s="114"/>
      <x:c r="N45" s="114"/>
      <x:c r="O45" s="114"/>
      <x:c r="P45" s="114"/>
      <x:c r="Q45" s="114"/>
      <x:c r="R45" s="114"/>
      <x:c r="S45" s="114"/>
      <x:c r="T45" s="114"/>
      <x:c r="U45" s="114"/>
      <x:c r="V45" s="114"/>
      <x:c r="W45" s="114"/>
      <x:c r="X45" s="114"/>
      <x:c r="Y45" s="114"/>
      <x:c r="Z45" s="114"/>
    </x:row>
    <x:row r="46">
      <x:c r="A46" s="114"/>
      <x:c r="B46" s="114"/>
      <x:c r="C46" s="114"/>
      <x:c r="D46" s="114"/>
      <x:c r="E46" s="114"/>
      <x:c r="F46" s="114"/>
      <x:c r="G46" s="114"/>
      <x:c r="H46" s="114"/>
      <x:c r="I46" s="114"/>
      <x:c r="J46" s="114"/>
      <x:c r="K46" s="114"/>
      <x:c r="L46" s="114"/>
      <x:c r="M46" s="114"/>
      <x:c r="N46" s="114"/>
      <x:c r="O46" s="114"/>
      <x:c r="P46" s="114"/>
      <x:c r="Q46" s="114"/>
      <x:c r="R46" s="114"/>
      <x:c r="S46" s="114"/>
      <x:c r="T46" s="114"/>
      <x:c r="U46" s="114"/>
      <x:c r="V46" s="114"/>
      <x:c r="W46" s="114"/>
      <x:c r="X46" s="114"/>
      <x:c r="Y46" s="114"/>
      <x:c r="Z46" s="114"/>
    </x:row>
    <x:row r="47">
      <x:c r="A47" s="114"/>
      <x:c r="B47" s="114"/>
      <x:c r="C47" s="114"/>
      <x:c r="D47" s="114"/>
      <x:c r="E47" s="114"/>
      <x:c r="F47" s="114"/>
      <x:c r="G47" s="114"/>
      <x:c r="H47" s="114"/>
      <x:c r="I47" s="114"/>
      <x:c r="J47" s="114"/>
      <x:c r="K47" s="114"/>
      <x:c r="L47" s="114"/>
      <x:c r="M47" s="114"/>
      <x:c r="N47" s="114"/>
      <x:c r="O47" s="114"/>
      <x:c r="P47" s="114"/>
      <x:c r="Q47" s="114"/>
      <x:c r="R47" s="114"/>
      <x:c r="S47" s="114"/>
      <x:c r="T47" s="114"/>
      <x:c r="U47" s="114"/>
      <x:c r="V47" s="114"/>
      <x:c r="W47" s="114"/>
      <x:c r="X47" s="114"/>
      <x:c r="Y47" s="114"/>
      <x:c r="Z47" s="114"/>
    </x:row>
    <x:row r="48">
      <x:c r="A48" s="114"/>
      <x:c r="B48" s="114"/>
      <x:c r="C48" s="114"/>
      <x:c r="D48" s="114"/>
      <x:c r="E48" s="114"/>
      <x:c r="F48" s="114"/>
      <x:c r="G48" s="114"/>
      <x:c r="H48" s="114"/>
      <x:c r="I48" s="114"/>
      <x:c r="J48" s="114"/>
      <x:c r="K48" s="114"/>
      <x:c r="L48" s="114"/>
      <x:c r="M48" s="114"/>
      <x:c r="N48" s="114"/>
      <x:c r="O48" s="114"/>
      <x:c r="P48" s="114"/>
      <x:c r="Q48" s="114"/>
      <x:c r="R48" s="114"/>
      <x:c r="S48" s="114"/>
      <x:c r="T48" s="114"/>
      <x:c r="U48" s="114"/>
      <x:c r="V48" s="114"/>
      <x:c r="W48" s="114"/>
      <x:c r="X48" s="114"/>
      <x:c r="Y48" s="114"/>
      <x:c r="Z48" s="114"/>
    </x:row>
    <x:row r="49">
      <x:c r="A49" s="114"/>
      <x:c r="B49" s="114"/>
      <x:c r="C49" s="114"/>
      <x:c r="D49" s="114"/>
      <x:c r="E49" s="114"/>
      <x:c r="F49" s="114"/>
      <x:c r="G49" s="114"/>
      <x:c r="H49" s="114"/>
      <x:c r="I49" s="114"/>
      <x:c r="J49" s="114"/>
      <x:c r="K49" s="114"/>
      <x:c r="L49" s="114"/>
      <x:c r="M49" s="114"/>
      <x:c r="N49" s="114"/>
      <x:c r="O49" s="114"/>
      <x:c r="P49" s="114"/>
      <x:c r="Q49" s="114"/>
      <x:c r="R49" s="114"/>
      <x:c r="S49" s="114"/>
      <x:c r="T49" s="114"/>
      <x:c r="U49" s="114"/>
      <x:c r="V49" s="114"/>
      <x:c r="W49" s="114"/>
      <x:c r="X49" s="114"/>
      <x:c r="Y49" s="114"/>
      <x:c r="Z49" s="114"/>
    </x:row>
    <x:row r="50">
      <x:c r="A50" s="114"/>
      <x:c r="B50" s="114"/>
      <x:c r="C50" s="114"/>
      <x:c r="D50" s="114"/>
      <x:c r="E50" s="114"/>
      <x:c r="F50" s="114"/>
      <x:c r="G50" s="114"/>
      <x:c r="H50" s="114"/>
      <x:c r="I50" s="114"/>
      <x:c r="J50" s="114"/>
      <x:c r="K50" s="114"/>
      <x:c r="L50" s="114"/>
      <x:c r="M50" s="114"/>
      <x:c r="N50" s="114"/>
      <x:c r="O50" s="114"/>
      <x:c r="P50" s="114"/>
      <x:c r="Q50" s="114"/>
      <x:c r="R50" s="114"/>
      <x:c r="S50" s="114"/>
      <x:c r="T50" s="114"/>
      <x:c r="U50" s="114"/>
      <x:c r="V50" s="114"/>
      <x:c r="W50" s="114"/>
      <x:c r="X50" s="114"/>
      <x:c r="Y50" s="114"/>
      <x:c r="Z50" s="114"/>
    </x:row>
    <x:row r="51">
      <x:c r="A51" s="114"/>
      <x:c r="B51" s="114"/>
      <x:c r="C51" s="114"/>
      <x:c r="D51" s="114"/>
      <x:c r="E51" s="114"/>
      <x:c r="F51" s="114"/>
      <x:c r="G51" s="114"/>
      <x:c r="H51" s="114"/>
      <x:c r="I51" s="114"/>
      <x:c r="J51" s="114"/>
      <x:c r="K51" s="114"/>
      <x:c r="L51" s="114"/>
      <x:c r="M51" s="114"/>
      <x:c r="N51" s="114"/>
      <x:c r="O51" s="114"/>
      <x:c r="P51" s="114"/>
      <x:c r="Q51" s="114"/>
      <x:c r="R51" s="114"/>
      <x:c r="S51" s="114"/>
      <x:c r="T51" s="114"/>
      <x:c r="U51" s="114"/>
      <x:c r="V51" s="114"/>
      <x:c r="W51" s="114"/>
      <x:c r="X51" s="114"/>
      <x:c r="Y51" s="114"/>
      <x:c r="Z51" s="114"/>
    </x:row>
    <x:row r="52">
      <x:c r="A52" s="114"/>
      <x:c r="B52" s="114"/>
      <x:c r="C52" s="114"/>
      <x:c r="D52" s="114"/>
      <x:c r="E52" s="114"/>
      <x:c r="F52" s="114"/>
      <x:c r="G52" s="114"/>
      <x:c r="H52" s="114"/>
      <x:c r="I52" s="114"/>
      <x:c r="J52" s="114"/>
      <x:c r="K52" s="114"/>
      <x:c r="L52" s="114"/>
      <x:c r="M52" s="114"/>
      <x:c r="N52" s="114"/>
      <x:c r="O52" s="114"/>
      <x:c r="P52" s="114"/>
      <x:c r="Q52" s="114"/>
      <x:c r="R52" s="114"/>
      <x:c r="S52" s="114"/>
      <x:c r="T52" s="114"/>
      <x:c r="U52" s="114"/>
      <x:c r="V52" s="114"/>
      <x:c r="W52" s="114"/>
      <x:c r="X52" s="114"/>
      <x:c r="Y52" s="114"/>
      <x:c r="Z52" s="114"/>
    </x:row>
    <x:row r="53">
      <x:c r="A53" s="114"/>
      <x:c r="B53" s="114"/>
      <x:c r="C53" s="114"/>
      <x:c r="D53" s="114"/>
      <x:c r="E53" s="114"/>
      <x:c r="F53" s="114"/>
      <x:c r="G53" s="114"/>
      <x:c r="H53" s="114"/>
      <x:c r="I53" s="114"/>
      <x:c r="J53" s="114"/>
      <x:c r="K53" s="114"/>
      <x:c r="L53" s="114"/>
      <x:c r="M53" s="114"/>
      <x:c r="N53" s="114"/>
      <x:c r="O53" s="114"/>
      <x:c r="P53" s="114"/>
      <x:c r="Q53" s="114"/>
      <x:c r="R53" s="114"/>
      <x:c r="S53" s="114"/>
      <x:c r="T53" s="114"/>
      <x:c r="U53" s="114"/>
      <x:c r="V53" s="114"/>
      <x:c r="W53" s="114"/>
      <x:c r="X53" s="114"/>
      <x:c r="Y53" s="114"/>
      <x:c r="Z53" s="114"/>
    </x:row>
    <x:row r="54">
      <x:c r="A54" s="114"/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  <x:c r="O54" s="114"/>
      <x:c r="P54" s="114"/>
      <x:c r="Q54" s="114"/>
      <x:c r="R54" s="114"/>
      <x:c r="S54" s="114"/>
      <x:c r="T54" s="114"/>
      <x:c r="U54" s="114"/>
      <x:c r="V54" s="114"/>
      <x:c r="W54" s="114"/>
      <x:c r="X54" s="114"/>
      <x:c r="Y54" s="114"/>
      <x:c r="Z54" s="114"/>
    </x:row>
    <x:row r="55">
      <x:c r="A55" s="114"/>
      <x:c r="B55" s="114"/>
      <x:c r="C55" s="114"/>
      <x:c r="D55" s="114"/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  <x:c r="O55" s="114"/>
      <x:c r="P55" s="114"/>
      <x:c r="Q55" s="114"/>
      <x:c r="R55" s="114"/>
      <x:c r="S55" s="114"/>
      <x:c r="T55" s="114"/>
      <x:c r="U55" s="114"/>
      <x:c r="V55" s="114"/>
      <x:c r="W55" s="114"/>
      <x:c r="X55" s="114"/>
      <x:c r="Y55" s="114"/>
      <x:c r="Z55" s="114"/>
    </x:row>
    <x:row r="56">
      <x:c r="A56" s="114"/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14"/>
      <x:c r="L56" s="114"/>
      <x:c r="M56" s="114"/>
      <x:c r="N56" s="114"/>
      <x:c r="O56" s="114"/>
      <x:c r="P56" s="114"/>
      <x:c r="Q56" s="114"/>
      <x:c r="R56" s="114"/>
      <x:c r="S56" s="114"/>
      <x:c r="T56" s="114"/>
      <x:c r="U56" s="114"/>
      <x:c r="V56" s="114"/>
      <x:c r="W56" s="114"/>
      <x:c r="X56" s="114"/>
      <x:c r="Y56" s="114"/>
      <x:c r="Z56" s="114"/>
    </x:row>
    <x:row r="57">
      <x:c r="A57" s="114"/>
      <x:c r="B57" s="114"/>
      <x:c r="C57" s="114"/>
      <x:c r="D57" s="114"/>
      <x:c r="E57" s="114"/>
      <x:c r="F57" s="114"/>
      <x:c r="G57" s="114"/>
      <x:c r="H57" s="114"/>
      <x:c r="I57" s="114"/>
      <x:c r="J57" s="114"/>
      <x:c r="K57" s="114"/>
      <x:c r="L57" s="114"/>
      <x:c r="M57" s="114"/>
      <x:c r="N57" s="114"/>
      <x:c r="O57" s="114"/>
      <x:c r="P57" s="114"/>
      <x:c r="Q57" s="114"/>
      <x:c r="R57" s="114"/>
      <x:c r="S57" s="114"/>
      <x:c r="T57" s="114"/>
      <x:c r="U57" s="114"/>
      <x:c r="V57" s="114"/>
      <x:c r="W57" s="114"/>
      <x:c r="X57" s="114"/>
      <x:c r="Y57" s="114"/>
      <x:c r="Z57" s="114"/>
    </x:row>
    <x:row r="58">
      <x:c r="A58" s="114"/>
      <x:c r="B58" s="114"/>
      <x:c r="C58" s="114"/>
      <x:c r="D58" s="114"/>
      <x:c r="E58" s="114"/>
      <x:c r="F58" s="114"/>
      <x:c r="G58" s="114"/>
      <x:c r="H58" s="114"/>
      <x:c r="I58" s="114"/>
      <x:c r="J58" s="114"/>
      <x:c r="K58" s="114"/>
      <x:c r="L58" s="114"/>
      <x:c r="M58" s="114"/>
      <x:c r="N58" s="114"/>
      <x:c r="O58" s="114"/>
      <x:c r="P58" s="114"/>
      <x:c r="Q58" s="114"/>
      <x:c r="R58" s="114"/>
      <x:c r="S58" s="114"/>
      <x:c r="T58" s="114"/>
      <x:c r="U58" s="114"/>
      <x:c r="V58" s="114"/>
      <x:c r="W58" s="114"/>
      <x:c r="X58" s="114"/>
      <x:c r="Y58" s="114"/>
      <x:c r="Z58" s="114"/>
    </x:row>
    <x:row r="59">
      <x:c r="A59" s="114"/>
      <x:c r="B59" s="114"/>
      <x:c r="C59" s="114"/>
      <x:c r="D59" s="114"/>
      <x:c r="E59" s="114"/>
      <x:c r="F59" s="114"/>
      <x:c r="G59" s="114"/>
      <x:c r="H59" s="114"/>
      <x:c r="I59" s="114"/>
      <x:c r="J59" s="114"/>
      <x:c r="K59" s="114"/>
      <x:c r="L59" s="114"/>
      <x:c r="M59" s="114"/>
      <x:c r="N59" s="114"/>
      <x:c r="O59" s="114"/>
      <x:c r="P59" s="114"/>
      <x:c r="Q59" s="114"/>
      <x:c r="R59" s="114"/>
      <x:c r="S59" s="114"/>
      <x:c r="T59" s="114"/>
      <x:c r="U59" s="114"/>
      <x:c r="V59" s="114"/>
      <x:c r="W59" s="114"/>
      <x:c r="X59" s="114"/>
      <x:c r="Y59" s="114"/>
      <x:c r="Z59" s="114"/>
    </x:row>
    <x:row r="60">
      <x:c r="A60" s="114"/>
      <x:c r="B60" s="114"/>
      <x:c r="C60" s="114"/>
      <x:c r="D60" s="114"/>
      <x:c r="E60" s="114"/>
      <x:c r="F60" s="114"/>
      <x:c r="G60" s="114"/>
      <x:c r="H60" s="114"/>
      <x:c r="I60" s="114"/>
      <x:c r="J60" s="114"/>
      <x:c r="K60" s="114"/>
      <x:c r="L60" s="114"/>
      <x:c r="M60" s="114"/>
      <x:c r="N60" s="114"/>
      <x:c r="O60" s="114"/>
      <x:c r="P60" s="114"/>
      <x:c r="Q60" s="114"/>
      <x:c r="R60" s="114"/>
      <x:c r="S60" s="114"/>
      <x:c r="T60" s="114"/>
      <x:c r="U60" s="114"/>
      <x:c r="V60" s="114"/>
      <x:c r="W60" s="114"/>
      <x:c r="X60" s="114"/>
      <x:c r="Y60" s="114"/>
      <x:c r="Z60" s="114"/>
    </x:row>
    <x:row r="61">
      <x:c r="A61" s="114"/>
      <x:c r="B61" s="114"/>
      <x:c r="C61" s="114"/>
      <x:c r="D61" s="114"/>
      <x:c r="E61" s="114"/>
      <x:c r="F61" s="114"/>
      <x:c r="G61" s="114"/>
      <x:c r="H61" s="114"/>
      <x:c r="I61" s="114"/>
      <x:c r="J61" s="114"/>
      <x:c r="K61" s="114"/>
      <x:c r="L61" s="114"/>
      <x:c r="M61" s="114"/>
      <x:c r="N61" s="114"/>
      <x:c r="O61" s="114"/>
      <x:c r="P61" s="114"/>
      <x:c r="Q61" s="114"/>
      <x:c r="R61" s="114"/>
      <x:c r="S61" s="114"/>
      <x:c r="T61" s="114"/>
      <x:c r="U61" s="114"/>
      <x:c r="V61" s="114"/>
      <x:c r="W61" s="114"/>
      <x:c r="X61" s="114"/>
      <x:c r="Y61" s="114"/>
      <x:c r="Z61" s="114"/>
    </x:row>
    <x:row r="62">
      <x:c r="A62" s="114"/>
      <x:c r="B62" s="114"/>
      <x:c r="C62" s="114"/>
      <x:c r="D62" s="114"/>
      <x:c r="E62" s="114"/>
      <x:c r="F62" s="114"/>
      <x:c r="G62" s="114"/>
      <x:c r="H62" s="114"/>
      <x:c r="I62" s="114"/>
      <x:c r="J62" s="114"/>
      <x:c r="K62" s="114"/>
      <x:c r="L62" s="114"/>
      <x:c r="M62" s="114"/>
      <x:c r="N62" s="114"/>
      <x:c r="O62" s="114"/>
      <x:c r="P62" s="114"/>
      <x:c r="Q62" s="114"/>
      <x:c r="R62" s="114"/>
      <x:c r="S62" s="114"/>
      <x:c r="T62" s="114"/>
      <x:c r="U62" s="114"/>
      <x:c r="V62" s="114"/>
      <x:c r="W62" s="114"/>
      <x:c r="X62" s="114"/>
      <x:c r="Y62" s="114"/>
      <x:c r="Z62" s="114"/>
    </x:row>
    <x:row r="63">
      <x:c r="A63" s="114"/>
      <x:c r="B63" s="114"/>
      <x:c r="C63" s="114"/>
      <x:c r="D63" s="114"/>
      <x:c r="E63" s="114"/>
      <x:c r="F63" s="114"/>
      <x:c r="G63" s="114"/>
      <x:c r="H63" s="114"/>
      <x:c r="I63" s="114"/>
      <x:c r="J63" s="114"/>
      <x:c r="K63" s="114"/>
      <x:c r="L63" s="114"/>
      <x:c r="M63" s="114"/>
      <x:c r="N63" s="114"/>
      <x:c r="O63" s="114"/>
      <x:c r="P63" s="114"/>
      <x:c r="Q63" s="114"/>
      <x:c r="R63" s="114"/>
      <x:c r="S63" s="114"/>
      <x:c r="T63" s="114"/>
      <x:c r="U63" s="114"/>
      <x:c r="V63" s="114"/>
      <x:c r="W63" s="114"/>
      <x:c r="X63" s="114"/>
      <x:c r="Y63" s="114"/>
      <x:c r="Z63" s="114"/>
    </x:row>
    <x:row r="64">
      <x:c r="A64" s="114"/>
      <x:c r="B64" s="114"/>
      <x:c r="C64" s="114"/>
      <x:c r="D64" s="114"/>
      <x:c r="E64" s="114"/>
      <x:c r="F64" s="114"/>
      <x:c r="G64" s="114"/>
      <x:c r="H64" s="114"/>
      <x:c r="I64" s="114"/>
      <x:c r="J64" s="114"/>
      <x:c r="K64" s="114"/>
      <x:c r="L64" s="114"/>
      <x:c r="M64" s="114"/>
      <x:c r="N64" s="114"/>
      <x:c r="O64" s="114"/>
      <x:c r="P64" s="114"/>
      <x:c r="Q64" s="114"/>
      <x:c r="R64" s="114"/>
      <x:c r="S64" s="114"/>
      <x:c r="T64" s="114"/>
      <x:c r="U64" s="114"/>
      <x:c r="V64" s="114"/>
      <x:c r="W64" s="114"/>
      <x:c r="X64" s="114"/>
      <x:c r="Y64" s="114"/>
      <x:c r="Z64" s="114"/>
    </x:row>
    <x:row r="65">
      <x:c r="A65" s="114"/>
      <x:c r="B65" s="114"/>
      <x:c r="C65" s="114"/>
      <x:c r="D65" s="114"/>
      <x:c r="E65" s="114"/>
      <x:c r="F65" s="114"/>
      <x:c r="G65" s="114"/>
      <x:c r="H65" s="114"/>
      <x:c r="I65" s="114"/>
      <x:c r="J65" s="114"/>
      <x:c r="K65" s="114"/>
      <x:c r="L65" s="114"/>
      <x:c r="M65" s="114"/>
      <x:c r="N65" s="114"/>
      <x:c r="O65" s="114"/>
      <x:c r="P65" s="114"/>
      <x:c r="Q65" s="114"/>
      <x:c r="R65" s="114"/>
      <x:c r="S65" s="114"/>
      <x:c r="T65" s="114"/>
      <x:c r="U65" s="114"/>
      <x:c r="V65" s="114"/>
      <x:c r="W65" s="114"/>
      <x:c r="X65" s="114"/>
      <x:c r="Y65" s="114"/>
      <x:c r="Z65" s="114"/>
    </x:row>
    <x:row r="66">
      <x:c r="A66" s="114"/>
      <x:c r="B66" s="114"/>
      <x:c r="C66" s="114"/>
      <x:c r="D66" s="114"/>
      <x:c r="E66" s="114"/>
      <x:c r="F66" s="114"/>
      <x:c r="G66" s="114"/>
      <x:c r="H66" s="114"/>
      <x:c r="I66" s="114"/>
      <x:c r="J66" s="114"/>
      <x:c r="K66" s="114"/>
      <x:c r="L66" s="114"/>
      <x:c r="M66" s="114"/>
      <x:c r="N66" s="114"/>
      <x:c r="O66" s="114"/>
      <x:c r="P66" s="114"/>
      <x:c r="Q66" s="114"/>
      <x:c r="R66" s="114"/>
      <x:c r="S66" s="114"/>
      <x:c r="T66" s="114"/>
      <x:c r="U66" s="114"/>
      <x:c r="V66" s="114"/>
      <x:c r="W66" s="114"/>
      <x:c r="X66" s="114"/>
      <x:c r="Y66" s="114"/>
      <x:c r="Z66" s="114"/>
    </x:row>
    <x:row r="67">
      <x:c r="A67" s="114"/>
      <x:c r="B67" s="114"/>
      <x:c r="C67" s="114"/>
      <x:c r="D67" s="114"/>
      <x:c r="E67" s="114"/>
      <x:c r="F67" s="114"/>
      <x:c r="G67" s="114"/>
      <x:c r="H67" s="114"/>
      <x:c r="I67" s="114"/>
      <x:c r="J67" s="114"/>
      <x:c r="K67" s="114"/>
      <x:c r="L67" s="114"/>
      <x:c r="M67" s="114"/>
      <x:c r="N67" s="114"/>
      <x:c r="O67" s="114"/>
      <x:c r="P67" s="114"/>
      <x:c r="Q67" s="114"/>
      <x:c r="R67" s="114"/>
      <x:c r="S67" s="114"/>
      <x:c r="T67" s="114"/>
      <x:c r="U67" s="114"/>
      <x:c r="V67" s="114"/>
      <x:c r="W67" s="114"/>
      <x:c r="X67" s="114"/>
      <x:c r="Y67" s="114"/>
      <x:c r="Z67" s="114"/>
    </x:row>
    <x:row r="68">
      <x:c r="A68" s="114"/>
      <x:c r="B68" s="114"/>
      <x:c r="C68" s="114"/>
      <x:c r="D68" s="114"/>
      <x:c r="E68" s="114"/>
      <x:c r="F68" s="114"/>
      <x:c r="G68" s="114"/>
      <x:c r="H68" s="114"/>
      <x:c r="I68" s="114"/>
      <x:c r="J68" s="114"/>
      <x:c r="K68" s="114"/>
      <x:c r="L68" s="114"/>
      <x:c r="M68" s="114"/>
      <x:c r="N68" s="114"/>
      <x:c r="O68" s="114"/>
      <x:c r="P68" s="114"/>
      <x:c r="Q68" s="114"/>
      <x:c r="R68" s="114"/>
      <x:c r="S68" s="114"/>
      <x:c r="T68" s="114"/>
      <x:c r="U68" s="114"/>
      <x:c r="V68" s="114"/>
      <x:c r="W68" s="114"/>
      <x:c r="X68" s="114"/>
      <x:c r="Y68" s="114"/>
      <x:c r="Z68" s="114"/>
    </x:row>
    <x:row r="69">
      <x:c r="A69" s="114"/>
      <x:c r="B69" s="114"/>
      <x:c r="C69" s="114"/>
      <x:c r="D69" s="114"/>
      <x:c r="E69" s="114"/>
      <x:c r="F69" s="114"/>
      <x:c r="G69" s="114"/>
      <x:c r="H69" s="114"/>
      <x:c r="I69" s="114"/>
      <x:c r="J69" s="114"/>
      <x:c r="K69" s="114"/>
      <x:c r="L69" s="114"/>
      <x:c r="M69" s="114"/>
      <x:c r="N69" s="114"/>
      <x:c r="O69" s="114"/>
      <x:c r="P69" s="114"/>
      <x:c r="Q69" s="114"/>
      <x:c r="R69" s="114"/>
      <x:c r="S69" s="114"/>
      <x:c r="T69" s="114"/>
      <x:c r="U69" s="114"/>
      <x:c r="V69" s="114"/>
      <x:c r="W69" s="114"/>
      <x:c r="X69" s="114"/>
      <x:c r="Y69" s="114"/>
      <x:c r="Z69" s="114"/>
    </x:row>
    <x:row r="70">
      <x:c r="A70" s="114"/>
      <x:c r="B70" s="114"/>
      <x:c r="C70" s="114"/>
      <x:c r="D70" s="114"/>
      <x:c r="E70" s="114"/>
      <x:c r="F70" s="114"/>
      <x:c r="G70" s="114"/>
      <x:c r="H70" s="114"/>
      <x:c r="I70" s="114"/>
      <x:c r="J70" s="114"/>
      <x:c r="K70" s="114"/>
      <x:c r="L70" s="114"/>
      <x:c r="M70" s="114"/>
      <x:c r="N70" s="114"/>
      <x:c r="O70" s="114"/>
      <x:c r="P70" s="114"/>
      <x:c r="Q70" s="114"/>
      <x:c r="R70" s="114"/>
      <x:c r="S70" s="114"/>
      <x:c r="T70" s="114"/>
      <x:c r="U70" s="114"/>
      <x:c r="V70" s="114"/>
      <x:c r="W70" s="114"/>
      <x:c r="X70" s="114"/>
      <x:c r="Y70" s="114"/>
      <x:c r="Z70" s="114"/>
    </x:row>
    <x:row r="71">
      <x:c r="A71" s="114"/>
      <x:c r="B71" s="114"/>
      <x:c r="C71" s="114"/>
      <x:c r="D71" s="114"/>
      <x:c r="E71" s="114"/>
      <x:c r="F71" s="114"/>
      <x:c r="G71" s="114"/>
      <x:c r="H71" s="114"/>
      <x:c r="I71" s="114"/>
      <x:c r="J71" s="114"/>
      <x:c r="K71" s="114"/>
      <x:c r="L71" s="114"/>
      <x:c r="M71" s="114"/>
      <x:c r="N71" s="114"/>
      <x:c r="O71" s="114"/>
      <x:c r="P71" s="114"/>
      <x:c r="Q71" s="114"/>
      <x:c r="R71" s="114"/>
      <x:c r="S71" s="114"/>
      <x:c r="T71" s="114"/>
      <x:c r="U71" s="114"/>
      <x:c r="V71" s="114"/>
      <x:c r="W71" s="114"/>
      <x:c r="X71" s="114"/>
      <x:c r="Y71" s="114"/>
      <x:c r="Z71" s="114"/>
    </x:row>
    <x:row r="72">
      <x:c r="A72" s="114"/>
      <x:c r="B72" s="114"/>
      <x:c r="C72" s="114"/>
      <x:c r="D72" s="114"/>
      <x:c r="E72" s="114"/>
      <x:c r="F72" s="114"/>
      <x:c r="G72" s="114"/>
      <x:c r="H72" s="114"/>
      <x:c r="I72" s="114"/>
      <x:c r="J72" s="114"/>
      <x:c r="K72" s="114"/>
      <x:c r="L72" s="114"/>
      <x:c r="M72" s="114"/>
      <x:c r="N72" s="114"/>
      <x:c r="O72" s="114"/>
      <x:c r="P72" s="114"/>
      <x:c r="Q72" s="114"/>
      <x:c r="R72" s="114"/>
      <x:c r="S72" s="114"/>
      <x:c r="T72" s="114"/>
      <x:c r="U72" s="114"/>
      <x:c r="V72" s="114"/>
      <x:c r="W72" s="114"/>
      <x:c r="X72" s="114"/>
      <x:c r="Y72" s="114"/>
      <x:c r="Z72" s="114"/>
    </x:row>
    <x:row r="73">
      <x:c r="A73" s="114"/>
      <x:c r="B73" s="114"/>
      <x:c r="C73" s="114"/>
      <x:c r="D73" s="114"/>
      <x:c r="E73" s="114"/>
      <x:c r="F73" s="114"/>
      <x:c r="G73" s="114"/>
      <x:c r="H73" s="114"/>
      <x:c r="I73" s="114"/>
      <x:c r="J73" s="114"/>
      <x:c r="K73" s="114"/>
      <x:c r="L73" s="114"/>
      <x:c r="M73" s="114"/>
      <x:c r="N73" s="114"/>
      <x:c r="O73" s="114"/>
      <x:c r="P73" s="114"/>
      <x:c r="Q73" s="114"/>
      <x:c r="R73" s="114"/>
      <x:c r="S73" s="114"/>
      <x:c r="T73" s="114"/>
      <x:c r="U73" s="114"/>
      <x:c r="V73" s="114"/>
      <x:c r="W73" s="114"/>
      <x:c r="X73" s="114"/>
      <x:c r="Y73" s="114"/>
      <x:c r="Z73" s="114"/>
    </x:row>
    <x:row r="74">
      <x:c r="A74" s="114"/>
      <x:c r="B74" s="114"/>
      <x:c r="C74" s="114"/>
      <x:c r="D74" s="114"/>
      <x:c r="E74" s="114"/>
      <x:c r="F74" s="114"/>
      <x:c r="G74" s="114"/>
      <x:c r="H74" s="114"/>
      <x:c r="I74" s="114"/>
      <x:c r="J74" s="114"/>
      <x:c r="K74" s="114"/>
      <x:c r="L74" s="114"/>
      <x:c r="M74" s="114"/>
      <x:c r="N74" s="114"/>
      <x:c r="O74" s="114"/>
      <x:c r="P74" s="114"/>
      <x:c r="Q74" s="114"/>
      <x:c r="R74" s="114"/>
      <x:c r="S74" s="114"/>
      <x:c r="T74" s="114"/>
      <x:c r="U74" s="114"/>
      <x:c r="V74" s="114"/>
      <x:c r="W74" s="114"/>
      <x:c r="X74" s="114"/>
      <x:c r="Y74" s="114"/>
      <x:c r="Z74" s="114"/>
    </x:row>
    <x:row r="75">
      <x:c r="A75" s="114"/>
      <x:c r="B75" s="114"/>
      <x:c r="C75" s="114"/>
      <x:c r="D75" s="114"/>
      <x:c r="E75" s="114"/>
      <x:c r="F75" s="114"/>
      <x:c r="G75" s="114"/>
      <x:c r="H75" s="114"/>
      <x:c r="I75" s="114"/>
      <x:c r="J75" s="114"/>
      <x:c r="K75" s="114"/>
      <x:c r="L75" s="114"/>
      <x:c r="M75" s="114"/>
      <x:c r="N75" s="114"/>
      <x:c r="O75" s="114"/>
      <x:c r="P75" s="114"/>
      <x:c r="Q75" s="114"/>
      <x:c r="R75" s="114"/>
      <x:c r="S75" s="114"/>
      <x:c r="T75" s="114"/>
      <x:c r="U75" s="114"/>
      <x:c r="V75" s="114"/>
      <x:c r="W75" s="114"/>
      <x:c r="X75" s="114"/>
      <x:c r="Y75" s="114"/>
      <x:c r="Z75" s="114"/>
    </x:row>
    <x:row r="76">
      <x:c r="A76" s="114"/>
      <x:c r="B76" s="114"/>
      <x:c r="C76" s="114"/>
      <x:c r="D76" s="114"/>
      <x:c r="E76" s="114"/>
      <x:c r="F76" s="114"/>
      <x:c r="G76" s="114"/>
      <x:c r="H76" s="114"/>
      <x:c r="I76" s="114"/>
      <x:c r="J76" s="114"/>
      <x:c r="K76" s="114"/>
      <x:c r="L76" s="114"/>
      <x:c r="M76" s="114"/>
      <x:c r="N76" s="114"/>
      <x:c r="O76" s="114"/>
      <x:c r="P76" s="114"/>
      <x:c r="Q76" s="114"/>
      <x:c r="R76" s="114"/>
      <x:c r="S76" s="114"/>
      <x:c r="T76" s="114"/>
      <x:c r="U76" s="114"/>
      <x:c r="V76" s="114"/>
      <x:c r="W76" s="114"/>
      <x:c r="X76" s="114"/>
      <x:c r="Y76" s="114"/>
      <x:c r="Z76" s="114"/>
    </x:row>
    <x:row r="77">
      <x:c r="A77" s="114"/>
      <x:c r="B77" s="114"/>
      <x:c r="C77" s="114"/>
      <x:c r="D77" s="114"/>
      <x:c r="E77" s="114"/>
      <x:c r="F77" s="114"/>
      <x:c r="G77" s="114"/>
      <x:c r="H77" s="114"/>
      <x:c r="I77" s="114"/>
      <x:c r="J77" s="114"/>
      <x:c r="K77" s="114"/>
      <x:c r="L77" s="114"/>
      <x:c r="M77" s="114"/>
      <x:c r="N77" s="114"/>
      <x:c r="O77" s="114"/>
      <x:c r="P77" s="114"/>
      <x:c r="Q77" s="114"/>
      <x:c r="R77" s="114"/>
      <x:c r="S77" s="114"/>
      <x:c r="T77" s="114"/>
      <x:c r="U77" s="114"/>
      <x:c r="V77" s="114"/>
      <x:c r="W77" s="114"/>
      <x:c r="X77" s="114"/>
      <x:c r="Y77" s="114"/>
      <x:c r="Z77" s="114"/>
    </x:row>
    <x:row r="78">
      <x:c r="A78" s="114"/>
      <x:c r="B78" s="114"/>
      <x:c r="C78" s="114"/>
      <x:c r="D78" s="114"/>
      <x:c r="E78" s="114"/>
      <x:c r="F78" s="114"/>
      <x:c r="G78" s="114"/>
      <x:c r="H78" s="114"/>
      <x:c r="I78" s="114"/>
      <x:c r="J78" s="114"/>
      <x:c r="K78" s="114"/>
      <x:c r="L78" s="114"/>
      <x:c r="M78" s="114"/>
      <x:c r="N78" s="114"/>
      <x:c r="O78" s="114"/>
      <x:c r="P78" s="114"/>
      <x:c r="Q78" s="114"/>
      <x:c r="R78" s="114"/>
      <x:c r="S78" s="114"/>
      <x:c r="T78" s="114"/>
      <x:c r="U78" s="114"/>
      <x:c r="V78" s="114"/>
      <x:c r="W78" s="114"/>
      <x:c r="X78" s="114"/>
      <x:c r="Y78" s="114"/>
      <x:c r="Z78" s="114"/>
    </x:row>
    <x:row r="79">
      <x:c r="A79" s="114"/>
      <x:c r="B79" s="114"/>
      <x:c r="C79" s="114"/>
      <x:c r="D79" s="114"/>
      <x:c r="E79" s="114"/>
      <x:c r="F79" s="114"/>
      <x:c r="G79" s="114"/>
      <x:c r="H79" s="114"/>
      <x:c r="I79" s="114"/>
      <x:c r="J79" s="114"/>
      <x:c r="K79" s="114"/>
      <x:c r="L79" s="114"/>
      <x:c r="M79" s="114"/>
      <x:c r="N79" s="114"/>
      <x:c r="O79" s="114"/>
      <x:c r="P79" s="114"/>
      <x:c r="Q79" s="114"/>
      <x:c r="R79" s="114"/>
      <x:c r="S79" s="114"/>
      <x:c r="T79" s="114"/>
      <x:c r="U79" s="114"/>
      <x:c r="V79" s="114"/>
      <x:c r="W79" s="114"/>
      <x:c r="X79" s="114"/>
      <x:c r="Y79" s="114"/>
      <x:c r="Z79" s="114"/>
    </x:row>
    <x:row r="80">
      <x:c r="A80" s="114"/>
      <x:c r="B80" s="114"/>
      <x:c r="C80" s="114"/>
      <x:c r="D80" s="114"/>
      <x:c r="E80" s="114"/>
      <x:c r="F80" s="114"/>
      <x:c r="G80" s="114"/>
      <x:c r="H80" s="114"/>
      <x:c r="I80" s="114"/>
      <x:c r="J80" s="114"/>
      <x:c r="K80" s="114"/>
      <x:c r="L80" s="114"/>
      <x:c r="M80" s="114"/>
      <x:c r="N80" s="114"/>
      <x:c r="O80" s="114"/>
      <x:c r="P80" s="114"/>
      <x:c r="Q80" s="114"/>
      <x:c r="R80" s="114"/>
      <x:c r="S80" s="114"/>
      <x:c r="T80" s="114"/>
      <x:c r="U80" s="114"/>
      <x:c r="V80" s="114"/>
      <x:c r="W80" s="114"/>
      <x:c r="X80" s="114"/>
      <x:c r="Y80" s="114"/>
      <x:c r="Z80" s="114"/>
    </x:row>
    <x:row r="81">
      <x:c r="A81" s="114"/>
      <x:c r="B81" s="114"/>
      <x:c r="C81" s="114"/>
      <x:c r="D81" s="114"/>
      <x:c r="E81" s="114"/>
      <x:c r="F81" s="114"/>
      <x:c r="G81" s="114"/>
      <x:c r="H81" s="114"/>
      <x:c r="I81" s="114"/>
      <x:c r="J81" s="114"/>
      <x:c r="K81" s="114"/>
      <x:c r="L81" s="114"/>
      <x:c r="M81" s="114"/>
      <x:c r="N81" s="114"/>
      <x:c r="O81" s="114"/>
      <x:c r="P81" s="114"/>
      <x:c r="Q81" s="114"/>
      <x:c r="R81" s="114"/>
      <x:c r="S81" s="114"/>
      <x:c r="T81" s="114"/>
      <x:c r="U81" s="114"/>
      <x:c r="V81" s="114"/>
      <x:c r="W81" s="114"/>
      <x:c r="X81" s="114"/>
      <x:c r="Y81" s="114"/>
      <x:c r="Z81" s="114"/>
    </x:row>
    <x:row r="82">
      <x:c r="A82" s="114"/>
      <x:c r="B82" s="114"/>
      <x:c r="C82" s="114"/>
      <x:c r="D82" s="114"/>
      <x:c r="E82" s="114"/>
      <x:c r="F82" s="114"/>
      <x:c r="G82" s="114"/>
      <x:c r="H82" s="114"/>
      <x:c r="I82" s="114"/>
      <x:c r="J82" s="114"/>
      <x:c r="K82" s="114"/>
      <x:c r="L82" s="114"/>
      <x:c r="M82" s="114"/>
      <x:c r="N82" s="114"/>
      <x:c r="O82" s="114"/>
      <x:c r="P82" s="114"/>
      <x:c r="Q82" s="114"/>
      <x:c r="R82" s="114"/>
      <x:c r="S82" s="114"/>
      <x:c r="T82" s="114"/>
      <x:c r="U82" s="114"/>
      <x:c r="V82" s="114"/>
      <x:c r="W82" s="114"/>
      <x:c r="X82" s="114"/>
      <x:c r="Y82" s="114"/>
      <x:c r="Z82" s="114"/>
    </x:row>
    <x:row r="83">
      <x:c r="A83" s="114"/>
      <x:c r="B83" s="114"/>
      <x:c r="C83" s="114"/>
      <x:c r="D83" s="114"/>
      <x:c r="E83" s="114"/>
      <x:c r="F83" s="114"/>
      <x:c r="G83" s="114"/>
      <x:c r="H83" s="114"/>
      <x:c r="I83" s="114"/>
      <x:c r="J83" s="114"/>
      <x:c r="K83" s="114"/>
      <x:c r="L83" s="114"/>
      <x:c r="M83" s="114"/>
      <x:c r="N83" s="114"/>
      <x:c r="O83" s="114"/>
      <x:c r="P83" s="114"/>
      <x:c r="Q83" s="114"/>
      <x:c r="R83" s="114"/>
      <x:c r="S83" s="114"/>
      <x:c r="T83" s="114"/>
      <x:c r="U83" s="114"/>
      <x:c r="V83" s="114"/>
      <x:c r="W83" s="114"/>
      <x:c r="X83" s="114"/>
      <x:c r="Y83" s="114"/>
      <x:c r="Z83" s="114"/>
    </x:row>
    <x:row r="84">
      <x:c r="A84" s="114"/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14"/>
      <x:c r="M84" s="114"/>
      <x:c r="N84" s="114"/>
      <x:c r="O84" s="114"/>
      <x:c r="P84" s="114"/>
      <x:c r="Q84" s="114"/>
      <x:c r="R84" s="114"/>
      <x:c r="S84" s="114"/>
      <x:c r="T84" s="114"/>
      <x:c r="U84" s="114"/>
      <x:c r="V84" s="114"/>
      <x:c r="W84" s="114"/>
      <x:c r="X84" s="114"/>
      <x:c r="Y84" s="114"/>
      <x:c r="Z84" s="114"/>
    </x:row>
    <x:row r="85">
      <x:c r="A85" s="114"/>
      <x:c r="B85" s="114"/>
      <x:c r="C85" s="114"/>
      <x:c r="D85" s="114"/>
      <x:c r="E85" s="114"/>
      <x:c r="F85" s="114"/>
      <x:c r="G85" s="114"/>
      <x:c r="H85" s="114"/>
      <x:c r="I85" s="114"/>
      <x:c r="J85" s="114"/>
      <x:c r="K85" s="114"/>
      <x:c r="L85" s="114"/>
      <x:c r="M85" s="114"/>
      <x:c r="N85" s="114"/>
      <x:c r="O85" s="114"/>
      <x:c r="P85" s="114"/>
      <x:c r="Q85" s="114"/>
      <x:c r="R85" s="114"/>
      <x:c r="S85" s="114"/>
      <x:c r="T85" s="114"/>
      <x:c r="U85" s="114"/>
      <x:c r="V85" s="114"/>
      <x:c r="W85" s="114"/>
      <x:c r="X85" s="114"/>
      <x:c r="Y85" s="114"/>
      <x:c r="Z85" s="114"/>
    </x:row>
    <x:row r="86">
      <x:c r="A86" s="114"/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14"/>
      <x:c r="L86" s="114"/>
      <x:c r="M86" s="114"/>
      <x:c r="N86" s="114"/>
      <x:c r="O86" s="114"/>
      <x:c r="P86" s="114"/>
      <x:c r="Q86" s="114"/>
      <x:c r="R86" s="114"/>
      <x:c r="S86" s="114"/>
      <x:c r="T86" s="114"/>
      <x:c r="U86" s="114"/>
      <x:c r="V86" s="114"/>
      <x:c r="W86" s="114"/>
      <x:c r="X86" s="114"/>
      <x:c r="Y86" s="114"/>
      <x:c r="Z86" s="114"/>
    </x:row>
    <x:row r="87">
      <x:c r="A87" s="114"/>
      <x:c r="B87" s="114"/>
      <x:c r="C87" s="114"/>
      <x:c r="D87" s="114"/>
      <x:c r="E87" s="114"/>
      <x:c r="F87" s="114"/>
      <x:c r="G87" s="114"/>
      <x:c r="H87" s="114"/>
      <x:c r="I87" s="114"/>
      <x:c r="J87" s="114"/>
      <x:c r="K87" s="114"/>
      <x:c r="L87" s="114"/>
      <x:c r="M87" s="114"/>
      <x:c r="N87" s="114"/>
      <x:c r="O87" s="114"/>
      <x:c r="P87" s="114"/>
      <x:c r="Q87" s="114"/>
      <x:c r="R87" s="114"/>
      <x:c r="S87" s="114"/>
      <x:c r="T87" s="114"/>
      <x:c r="U87" s="114"/>
      <x:c r="V87" s="114"/>
      <x:c r="W87" s="114"/>
      <x:c r="X87" s="114"/>
      <x:c r="Y87" s="114"/>
      <x:c r="Z87" s="114"/>
    </x:row>
    <x:row r="88">
      <x:c r="A88" s="114"/>
      <x:c r="B88" s="114"/>
      <x:c r="C88" s="114"/>
      <x:c r="D88" s="114"/>
      <x:c r="E88" s="114"/>
      <x:c r="F88" s="114"/>
      <x:c r="G88" s="114"/>
      <x:c r="H88" s="114"/>
      <x:c r="I88" s="114"/>
      <x:c r="J88" s="114"/>
      <x:c r="K88" s="114"/>
      <x:c r="L88" s="114"/>
      <x:c r="M88" s="114"/>
      <x:c r="N88" s="114"/>
      <x:c r="O88" s="114"/>
      <x:c r="P88" s="114"/>
      <x:c r="Q88" s="114"/>
      <x:c r="R88" s="114"/>
      <x:c r="S88" s="114"/>
      <x:c r="T88" s="114"/>
      <x:c r="U88" s="114"/>
      <x:c r="V88" s="114"/>
      <x:c r="W88" s="114"/>
      <x:c r="X88" s="114"/>
      <x:c r="Y88" s="114"/>
      <x:c r="Z88" s="114"/>
    </x:row>
    <x:row r="89">
      <x:c r="A89" s="114"/>
      <x:c r="B89" s="114"/>
      <x:c r="C89" s="114"/>
      <x:c r="D89" s="114"/>
      <x:c r="E89" s="114"/>
      <x:c r="F89" s="114"/>
      <x:c r="G89" s="114"/>
      <x:c r="H89" s="114"/>
      <x:c r="I89" s="114"/>
      <x:c r="J89" s="114"/>
      <x:c r="K89" s="114"/>
      <x:c r="L89" s="114"/>
      <x:c r="M89" s="114"/>
      <x:c r="N89" s="114"/>
      <x:c r="O89" s="114"/>
      <x:c r="P89" s="114"/>
      <x:c r="Q89" s="114"/>
      <x:c r="R89" s="114"/>
      <x:c r="S89" s="114"/>
      <x:c r="T89" s="114"/>
      <x:c r="U89" s="114"/>
      <x:c r="V89" s="114"/>
      <x:c r="W89" s="114"/>
      <x:c r="X89" s="114"/>
      <x:c r="Y89" s="114"/>
      <x:c r="Z89" s="114"/>
    </x:row>
    <x:row r="90">
      <x:c r="A90" s="114"/>
      <x:c r="B90" s="114"/>
      <x:c r="C90" s="114"/>
      <x:c r="D90" s="114"/>
      <x:c r="E90" s="114"/>
      <x:c r="F90" s="114"/>
      <x:c r="G90" s="114"/>
      <x:c r="H90" s="114"/>
      <x:c r="I90" s="114"/>
      <x:c r="J90" s="114"/>
      <x:c r="K90" s="114"/>
      <x:c r="L90" s="114"/>
      <x:c r="M90" s="114"/>
      <x:c r="N90" s="114"/>
      <x:c r="O90" s="114"/>
      <x:c r="P90" s="114"/>
      <x:c r="Q90" s="114"/>
      <x:c r="R90" s="114"/>
      <x:c r="S90" s="114"/>
      <x:c r="T90" s="114"/>
      <x:c r="U90" s="114"/>
      <x:c r="V90" s="114"/>
      <x:c r="W90" s="114"/>
      <x:c r="X90" s="114"/>
      <x:c r="Y90" s="114"/>
      <x:c r="Z90" s="114"/>
    </x:row>
    <x:row r="91">
      <x:c r="A91" s="114"/>
      <x:c r="B91" s="114"/>
      <x:c r="C91" s="114"/>
      <x:c r="D91" s="114"/>
      <x:c r="E91" s="114"/>
      <x:c r="F91" s="114"/>
      <x:c r="G91" s="114"/>
      <x:c r="H91" s="114"/>
      <x:c r="I91" s="114"/>
      <x:c r="J91" s="114"/>
      <x:c r="K91" s="114"/>
      <x:c r="L91" s="114"/>
      <x:c r="M91" s="114"/>
      <x:c r="N91" s="114"/>
      <x:c r="O91" s="114"/>
      <x:c r="P91" s="114"/>
      <x:c r="Q91" s="114"/>
      <x:c r="R91" s="114"/>
      <x:c r="S91" s="114"/>
      <x:c r="T91" s="114"/>
      <x:c r="U91" s="114"/>
      <x:c r="V91" s="114"/>
      <x:c r="W91" s="114"/>
      <x:c r="X91" s="114"/>
      <x:c r="Y91" s="114"/>
      <x:c r="Z91" s="114"/>
    </x:row>
    <x:row r="92">
      <x:c r="A92" s="114"/>
      <x:c r="B92" s="114"/>
      <x:c r="C92" s="114"/>
      <x:c r="D92" s="114"/>
      <x:c r="E92" s="114"/>
      <x:c r="F92" s="114"/>
      <x:c r="G92" s="114"/>
      <x:c r="H92" s="114"/>
      <x:c r="I92" s="114"/>
      <x:c r="J92" s="114"/>
      <x:c r="K92" s="114"/>
      <x:c r="L92" s="114"/>
      <x:c r="M92" s="114"/>
      <x:c r="N92" s="114"/>
      <x:c r="O92" s="114"/>
      <x:c r="P92" s="114"/>
      <x:c r="Q92" s="114"/>
      <x:c r="R92" s="114"/>
      <x:c r="S92" s="114"/>
      <x:c r="T92" s="114"/>
      <x:c r="U92" s="114"/>
      <x:c r="V92" s="114"/>
      <x:c r="W92" s="114"/>
      <x:c r="X92" s="114"/>
      <x:c r="Y92" s="114"/>
      <x:c r="Z92" s="114"/>
    </x:row>
    <x:row r="93">
      <x:c r="A93" s="114"/>
      <x:c r="B93" s="114"/>
      <x:c r="C93" s="114"/>
      <x:c r="D93" s="114"/>
      <x:c r="E93" s="114"/>
      <x:c r="F93" s="114"/>
      <x:c r="G93" s="114"/>
      <x:c r="H93" s="114"/>
      <x:c r="I93" s="114"/>
      <x:c r="J93" s="114"/>
      <x:c r="K93" s="114"/>
      <x:c r="L93" s="114"/>
      <x:c r="M93" s="114"/>
      <x:c r="N93" s="114"/>
      <x:c r="O93" s="114"/>
      <x:c r="P93" s="114"/>
      <x:c r="Q93" s="114"/>
      <x:c r="R93" s="114"/>
      <x:c r="S93" s="114"/>
      <x:c r="T93" s="114"/>
      <x:c r="U93" s="114"/>
      <x:c r="V93" s="114"/>
      <x:c r="W93" s="114"/>
      <x:c r="X93" s="114"/>
      <x:c r="Y93" s="114"/>
      <x:c r="Z93" s="114"/>
    </x:row>
    <x:row r="94">
      <x:c r="A94" s="114"/>
      <x:c r="B94" s="114"/>
      <x:c r="C94" s="114"/>
      <x:c r="D94" s="114"/>
      <x:c r="E94" s="114"/>
      <x:c r="F94" s="114"/>
      <x:c r="G94" s="114"/>
      <x:c r="H94" s="114"/>
      <x:c r="I94" s="114"/>
      <x:c r="J94" s="114"/>
      <x:c r="K94" s="114"/>
      <x:c r="L94" s="114"/>
      <x:c r="M94" s="114"/>
      <x:c r="N94" s="114"/>
      <x:c r="O94" s="114"/>
      <x:c r="P94" s="114"/>
      <x:c r="Q94" s="114"/>
      <x:c r="R94" s="114"/>
      <x:c r="S94" s="114"/>
      <x:c r="T94" s="114"/>
      <x:c r="U94" s="114"/>
      <x:c r="V94" s="114"/>
      <x:c r="W94" s="114"/>
      <x:c r="X94" s="114"/>
      <x:c r="Y94" s="114"/>
      <x:c r="Z94" s="114"/>
    </x:row>
    <x:row r="95">
      <x:c r="A95" s="114"/>
      <x:c r="B95" s="114"/>
      <x:c r="C95" s="114"/>
      <x:c r="D95" s="114"/>
      <x:c r="E95" s="114"/>
      <x:c r="F95" s="114"/>
      <x:c r="G95" s="114"/>
      <x:c r="H95" s="114"/>
      <x:c r="I95" s="114"/>
      <x:c r="J95" s="114"/>
      <x:c r="K95" s="114"/>
      <x:c r="L95" s="114"/>
      <x:c r="M95" s="114"/>
      <x:c r="N95" s="114"/>
      <x:c r="O95" s="114"/>
      <x:c r="P95" s="114"/>
      <x:c r="Q95" s="114"/>
      <x:c r="R95" s="114"/>
      <x:c r="S95" s="114"/>
      <x:c r="T95" s="114"/>
      <x:c r="U95" s="114"/>
      <x:c r="V95" s="114"/>
      <x:c r="W95" s="114"/>
      <x:c r="X95" s="114"/>
      <x:c r="Y95" s="114"/>
      <x:c r="Z95" s="114"/>
    </x:row>
    <x:row r="96">
      <x:c r="A96" s="114"/>
      <x:c r="B96" s="114"/>
      <x:c r="C96" s="114"/>
      <x:c r="D96" s="114"/>
      <x:c r="E96" s="114"/>
      <x:c r="F96" s="114"/>
      <x:c r="G96" s="114"/>
      <x:c r="H96" s="114"/>
      <x:c r="I96" s="114"/>
      <x:c r="J96" s="114"/>
      <x:c r="K96" s="114"/>
      <x:c r="L96" s="114"/>
      <x:c r="M96" s="114"/>
      <x:c r="N96" s="114"/>
      <x:c r="O96" s="114"/>
      <x:c r="P96" s="114"/>
      <x:c r="Q96" s="114"/>
      <x:c r="R96" s="114"/>
      <x:c r="S96" s="114"/>
      <x:c r="T96" s="114"/>
      <x:c r="U96" s="114"/>
      <x:c r="V96" s="114"/>
      <x:c r="W96" s="114"/>
      <x:c r="X96" s="114"/>
      <x:c r="Y96" s="114"/>
      <x:c r="Z96" s="114"/>
    </x:row>
    <x:row r="97">
      <x:c r="A97" s="114"/>
      <x:c r="B97" s="114"/>
      <x:c r="C97" s="114"/>
      <x:c r="D97" s="114"/>
      <x:c r="E97" s="114"/>
      <x:c r="F97" s="114"/>
      <x:c r="G97" s="114"/>
      <x:c r="H97" s="114"/>
      <x:c r="I97" s="114"/>
      <x:c r="J97" s="114"/>
      <x:c r="K97" s="114"/>
      <x:c r="L97" s="114"/>
      <x:c r="M97" s="114"/>
      <x:c r="N97" s="114"/>
      <x:c r="O97" s="114"/>
      <x:c r="P97" s="114"/>
      <x:c r="Q97" s="114"/>
      <x:c r="R97" s="114"/>
      <x:c r="S97" s="114"/>
      <x:c r="T97" s="114"/>
      <x:c r="U97" s="114"/>
      <x:c r="V97" s="114"/>
      <x:c r="W97" s="114"/>
      <x:c r="X97" s="114"/>
      <x:c r="Y97" s="114"/>
      <x:c r="Z97" s="114"/>
    </x:row>
    <x:row r="98">
      <x:c r="A98" s="114"/>
      <x:c r="B98" s="114"/>
      <x:c r="C98" s="114"/>
      <x:c r="D98" s="114"/>
      <x:c r="E98" s="114"/>
      <x:c r="F98" s="114"/>
      <x:c r="G98" s="114"/>
      <x:c r="H98" s="114"/>
      <x:c r="I98" s="114"/>
      <x:c r="J98" s="114"/>
      <x:c r="K98" s="114"/>
      <x:c r="L98" s="114"/>
      <x:c r="M98" s="114"/>
      <x:c r="N98" s="114"/>
      <x:c r="O98" s="114"/>
      <x:c r="P98" s="114"/>
      <x:c r="Q98" s="114"/>
      <x:c r="R98" s="114"/>
      <x:c r="S98" s="114"/>
      <x:c r="T98" s="114"/>
      <x:c r="U98" s="114"/>
      <x:c r="V98" s="114"/>
      <x:c r="W98" s="114"/>
      <x:c r="X98" s="114"/>
      <x:c r="Y98" s="114"/>
      <x:c r="Z98" s="114"/>
    </x:row>
    <x:row r="99">
      <x:c r="A99" s="114"/>
      <x:c r="B99" s="114"/>
      <x:c r="C99" s="114"/>
      <x:c r="D99" s="114"/>
      <x:c r="E99" s="114"/>
      <x:c r="F99" s="114"/>
      <x:c r="G99" s="114"/>
      <x:c r="H99" s="114"/>
      <x:c r="I99" s="114"/>
      <x:c r="J99" s="114"/>
      <x:c r="K99" s="114"/>
      <x:c r="L99" s="114"/>
      <x:c r="M99" s="114"/>
      <x:c r="N99" s="114"/>
      <x:c r="O99" s="114"/>
      <x:c r="P99" s="114"/>
      <x:c r="Q99" s="114"/>
      <x:c r="R99" s="114"/>
      <x:c r="S99" s="114"/>
      <x:c r="T99" s="114"/>
      <x:c r="U99" s="114"/>
      <x:c r="V99" s="114"/>
      <x:c r="W99" s="114"/>
      <x:c r="X99" s="114"/>
      <x:c r="Y99" s="114"/>
      <x:c r="Z99" s="114"/>
    </x:row>
    <x:row r="100">
      <x:c r="A100" s="114"/>
      <x:c r="B100" s="114"/>
      <x:c r="C100" s="114"/>
      <x:c r="D100" s="114"/>
      <x:c r="E100" s="114"/>
      <x:c r="F100" s="114"/>
      <x:c r="G100" s="114"/>
      <x:c r="H100" s="114"/>
      <x:c r="I100" s="114"/>
      <x:c r="J100" s="114"/>
      <x:c r="K100" s="114"/>
      <x:c r="L100" s="114"/>
      <x:c r="M100" s="114"/>
      <x:c r="N100" s="114"/>
      <x:c r="O100" s="114"/>
      <x:c r="P100" s="114"/>
      <x:c r="Q100" s="114"/>
      <x:c r="R100" s="114"/>
      <x:c r="S100" s="114"/>
      <x:c r="T100" s="114"/>
      <x:c r="U100" s="114"/>
      <x:c r="V100" s="114"/>
      <x:c r="W100" s="114"/>
      <x:c r="X100" s="114"/>
      <x:c r="Y100" s="114"/>
      <x:c r="Z100" s="114"/>
    </x:row>
  </x:sheetData>
  <x:mergeCells>
    <x:mergeCell ref="A1:H1"/>
    <x:mergeCell ref="A2:H2"/>
  </x:mergeCells>
  <x:pageMargins left="0.7" right="0.7" top="0.75" bottom="0.75" header="0.3" footer="0.3"/>
</x:worksheet>
</file>